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26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" sheetId="15" r:id="rId15"/>
    <sheet name="9-16" sheetId="16" r:id="rId16"/>
    <sheet name="9-17" sheetId="17" r:id="rId17"/>
    <sheet name="9-18" sheetId="18" r:id="rId18"/>
    <sheet name="9-19" sheetId="19" r:id="rId19"/>
    <sheet name="9-20" sheetId="20" r:id="rId20"/>
    <sheet name="9-2１" sheetId="21" r:id="rId21"/>
  </sheets>
  <definedNames>
    <definedName name="_xlnm.Print_Area" localSheetId="13">'9-14'!$A$1:$T$13</definedName>
    <definedName name="_xlnm.Print_Area" localSheetId="14">'9-15'!$A$1:$N$24</definedName>
    <definedName name="_xlnm.Print_Area" localSheetId="2">'9-3'!$A$1:$I$11</definedName>
  </definedNames>
  <calcPr fullCalcOnLoad="1"/>
</workbook>
</file>

<file path=xl/sharedStrings.xml><?xml version="1.0" encoding="utf-8"?>
<sst xmlns="http://schemas.openxmlformats.org/spreadsheetml/2006/main" count="628" uniqueCount="334">
  <si>
    <t>総数</t>
  </si>
  <si>
    <t>計</t>
  </si>
  <si>
    <t>男</t>
  </si>
  <si>
    <t>女</t>
  </si>
  <si>
    <t>区分</t>
  </si>
  <si>
    <t>栃木県最低賃金</t>
  </si>
  <si>
    <t>塗料製造業</t>
  </si>
  <si>
    <t>各種商品小売業</t>
  </si>
  <si>
    <t>年度</t>
  </si>
  <si>
    <t>要介護１</t>
  </si>
  <si>
    <t>要介護2</t>
  </si>
  <si>
    <t>要介護3</t>
  </si>
  <si>
    <t>要介護4</t>
  </si>
  <si>
    <t>要介護5</t>
  </si>
  <si>
    <t>　　保　　険　　の　　状　　況</t>
  </si>
  <si>
    <t>(各年度)</t>
  </si>
  <si>
    <t>加入者数</t>
  </si>
  <si>
    <t>療養の給付</t>
  </si>
  <si>
    <t>療養費</t>
  </si>
  <si>
    <t>出産育児
一時金</t>
  </si>
  <si>
    <t>葬祭費</t>
  </si>
  <si>
    <t>高額療養費</t>
  </si>
  <si>
    <t>一般診療</t>
  </si>
  <si>
    <t>歯科診療</t>
  </si>
  <si>
    <t>薬剤支給</t>
  </si>
  <si>
    <t>拠出年金給付状況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</si>
  <si>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</si>
  <si>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</si>
  <si>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</si>
  <si>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</si>
  <si>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</si>
  <si>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</si>
  <si>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</si>
  <si>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</si>
  <si>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</si>
  <si>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</si>
  <si>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総支給</t>
  </si>
  <si>
    <t>老齢福祉年金</t>
  </si>
  <si>
    <t>（各年度）</t>
  </si>
  <si>
    <t>被保険者数</t>
  </si>
  <si>
    <t>免除者数</t>
  </si>
  <si>
    <t>保険料
収納額
（千円）</t>
  </si>
  <si>
    <t>強制</t>
  </si>
  <si>
    <t>任意</t>
  </si>
  <si>
    <t>第3号</t>
  </si>
  <si>
    <t>申請免除</t>
  </si>
  <si>
    <t>（単位：人・千円）</t>
  </si>
  <si>
    <t>一般職業紹介状況（学卒を除きパートを含む）</t>
  </si>
  <si>
    <t>雇用保険失業給付状況</t>
  </si>
  <si>
    <t>新           規
求職者数</t>
  </si>
  <si>
    <t>紹介件数</t>
  </si>
  <si>
    <t>左のうち雇用保険
失業給付金受給者</t>
  </si>
  <si>
    <t>充足数</t>
  </si>
  <si>
    <t>受給資格
決定件数</t>
  </si>
  <si>
    <t>初回受給者数</t>
  </si>
  <si>
    <t>受給者実人員</t>
  </si>
  <si>
    <t>一般求職者
給付支給
総         額
（千円）</t>
  </si>
  <si>
    <t>月平均</t>
  </si>
  <si>
    <t>資料：業務概況</t>
  </si>
  <si>
    <t>中学校</t>
  </si>
  <si>
    <t>高等学校</t>
  </si>
  <si>
    <t>(1)職安・学校扱　</t>
  </si>
  <si>
    <t>①管内への就職者数</t>
  </si>
  <si>
    <t>②管外への就職者数</t>
  </si>
  <si>
    <t>③県外への就職者数</t>
  </si>
  <si>
    <t>(2)縁故・自己就職</t>
  </si>
  <si>
    <t>管内</t>
  </si>
  <si>
    <t>管外</t>
  </si>
  <si>
    <t>県外</t>
  </si>
  <si>
    <t>県内</t>
  </si>
  <si>
    <t>資料：鹿沼公共職業安定所（業務概況）</t>
  </si>
  <si>
    <t>-</t>
  </si>
  <si>
    <t>一 人 当 た り
療　養　諸　費
保険者負担額
(円)</t>
  </si>
  <si>
    <t>一 人 当 た り
療　養　諸　費
の　費　用　額
(円)</t>
  </si>
  <si>
    <t>9-2　　　国民年金給付状況・</t>
  </si>
  <si>
    <t>9-6　　　諸　　手　　当　</t>
  </si>
  <si>
    <t>　支　　給　　状　　況</t>
  </si>
  <si>
    <t>障害児</t>
  </si>
  <si>
    <t>障害者</t>
  </si>
  <si>
    <t>資料：保健福祉部調</t>
  </si>
  <si>
    <t>（全額）</t>
  </si>
  <si>
    <t>（半額）</t>
  </si>
  <si>
    <t>知的障害者更生施設</t>
  </si>
  <si>
    <t>身体障害者更生施設</t>
  </si>
  <si>
    <t>身体障害者授産施設</t>
  </si>
  <si>
    <t>身体障害者通所授産施設</t>
  </si>
  <si>
    <t>資料：宇都宮労政事務所調</t>
  </si>
  <si>
    <t>（各年6月30日現在）</t>
  </si>
  <si>
    <t>収納対象
月数</t>
  </si>
  <si>
    <t>年度</t>
  </si>
  <si>
    <t>児童手当</t>
  </si>
  <si>
    <t>遺児手当</t>
  </si>
  <si>
    <t>福祉手当</t>
  </si>
  <si>
    <t>敬老年金</t>
  </si>
  <si>
    <t>児童扶養手当</t>
  </si>
  <si>
    <t>児童育成手当</t>
  </si>
  <si>
    <t>特別児童扶養手当</t>
  </si>
  <si>
    <t>特定疾患者福祉手当</t>
  </si>
  <si>
    <t>受給者数</t>
  </si>
  <si>
    <t>手当額
（千円）</t>
  </si>
  <si>
    <t>受給者数
（定時届時）</t>
  </si>
  <si>
    <t>老人
（60歳以上）</t>
  </si>
  <si>
    <t>中学生
～59歳</t>
  </si>
  <si>
    <t>その他</t>
  </si>
  <si>
    <t>市外居住者</t>
  </si>
  <si>
    <t>計</t>
  </si>
  <si>
    <t>保育士
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</si>
  <si>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</si>
  <si>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</si>
  <si>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</si>
  <si>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</si>
  <si>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</si>
  <si>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</si>
  <si>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</si>
  <si>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</si>
  <si>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救護施設
事 務 費</t>
  </si>
  <si>
    <t>総　　　　数</t>
  </si>
  <si>
    <t>労働組合法</t>
  </si>
  <si>
    <t>地方公営企業労働関係法</t>
  </si>
  <si>
    <t>国家公務員法</t>
  </si>
  <si>
    <t>地方公務員法</t>
  </si>
  <si>
    <t>組 　合 　員</t>
  </si>
  <si>
    <t>男</t>
  </si>
  <si>
    <t>女</t>
  </si>
  <si>
    <t>組合数</t>
  </si>
  <si>
    <t>組合員数</t>
  </si>
  <si>
    <t>組合数</t>
  </si>
  <si>
    <t>国 営 企 業
労働関係法</t>
  </si>
  <si>
    <t>区分</t>
  </si>
  <si>
    <t>9-5　　　高齢者福祉センター利用状況</t>
  </si>
  <si>
    <t>（単位：人）</t>
  </si>
  <si>
    <t>（各年度）</t>
  </si>
  <si>
    <t>9-7　　　保　育　園　の　概　況</t>
  </si>
  <si>
    <t>（各年4月1日現在）</t>
  </si>
  <si>
    <t>年次</t>
  </si>
  <si>
    <t>保育園</t>
  </si>
  <si>
    <t>入所人員</t>
  </si>
  <si>
    <t>職員数</t>
  </si>
  <si>
    <t>総数</t>
  </si>
  <si>
    <t>公立</t>
  </si>
  <si>
    <t>私立</t>
  </si>
  <si>
    <t>3才
未満</t>
  </si>
  <si>
    <t>3才</t>
  </si>
  <si>
    <t>4才
以上</t>
  </si>
  <si>
    <t>その他の職員</t>
  </si>
  <si>
    <t>施設数</t>
  </si>
  <si>
    <t>定員</t>
  </si>
  <si>
    <t>専任</t>
  </si>
  <si>
    <t>兼任</t>
  </si>
  <si>
    <t>9-8　　　各　種　募　金　の　状　況</t>
  </si>
  <si>
    <t>共同募金</t>
  </si>
  <si>
    <t>日赤社資募金</t>
  </si>
  <si>
    <t>9-9　　　児　童　館　の　概　況</t>
  </si>
  <si>
    <t>児童館</t>
  </si>
  <si>
    <t>3才以下</t>
  </si>
  <si>
    <t>4才以上</t>
  </si>
  <si>
    <t>その他職員</t>
  </si>
  <si>
    <t>9-10　　　身 体 障 害 者 手 帳 交 付 状 況</t>
  </si>
  <si>
    <t>視覚</t>
  </si>
  <si>
    <t>音声・言語</t>
  </si>
  <si>
    <t>肢体</t>
  </si>
  <si>
    <t>内部</t>
  </si>
  <si>
    <t>複合</t>
  </si>
  <si>
    <t>資料：障害者福祉統計調</t>
  </si>
  <si>
    <t>9-11　　　療　育　手　帳　交　付　状　況</t>
  </si>
  <si>
    <t>A1（最重度）</t>
  </si>
  <si>
    <t>A2（重度）</t>
  </si>
  <si>
    <t>B1（中度）</t>
  </si>
  <si>
    <t>B2（軽度）</t>
  </si>
  <si>
    <t>B（中軽度）</t>
  </si>
  <si>
    <t>（単位：千円）</t>
  </si>
  <si>
    <t>（各年度末現在）</t>
  </si>
  <si>
    <t>合計</t>
  </si>
  <si>
    <t>9-13　　　生 活 保 護 世 帯 数 及 び 人 員 （延）</t>
  </si>
  <si>
    <t>世帯数</t>
  </si>
  <si>
    <t>人員</t>
  </si>
  <si>
    <t>生活
保護</t>
  </si>
  <si>
    <t>児童福祉</t>
  </si>
  <si>
    <t>老人福祉</t>
  </si>
  <si>
    <t>身障者福祉</t>
  </si>
  <si>
    <t>知的障害
者福祉</t>
  </si>
  <si>
    <t>救護施設</t>
  </si>
  <si>
    <t>肢体不自由児施設</t>
  </si>
  <si>
    <t>肢体不自由児通園施設</t>
  </si>
  <si>
    <t>養護老人ホーム</t>
  </si>
  <si>
    <t>特別養護老人ホーム</t>
  </si>
  <si>
    <t>肢体不自由者更正施設</t>
  </si>
  <si>
    <t>身体障害者療護施設</t>
  </si>
  <si>
    <t>知的障害者授産施設</t>
  </si>
  <si>
    <t>（注） 児童福祉については、1ヶ月を1人として計算し、年間延べ人数を算出してある。</t>
  </si>
  <si>
    <t>認定申請者数</t>
  </si>
  <si>
    <t>新規</t>
  </si>
  <si>
    <t>更新</t>
  </si>
  <si>
    <t>変更</t>
  </si>
  <si>
    <t>（２）認定等の結果</t>
  </si>
  <si>
    <t>（注） 認定結果は、各年3月31日現在の人数であり、申請数とは一致しない。</t>
  </si>
  <si>
    <t>9-16　　　単位老人クラブ加入状況の推移</t>
  </si>
  <si>
    <t>（単位：人・％）</t>
  </si>
  <si>
    <t>クラブ数</t>
  </si>
  <si>
    <t>会員数</t>
  </si>
  <si>
    <t>60歳以上加入人口比率</t>
  </si>
  <si>
    <t>(各年度)</t>
  </si>
  <si>
    <t>（各年度（月）末）</t>
  </si>
  <si>
    <t>就職率</t>
  </si>
  <si>
    <t>（各年12月31日現在）</t>
  </si>
  <si>
    <t>未支給老齢福祉年金</t>
  </si>
  <si>
    <t>収納実績
月数</t>
  </si>
  <si>
    <t>納付率
（％）</t>
  </si>
  <si>
    <t>(学生特例)</t>
  </si>
  <si>
    <t>(納付猶予)</t>
  </si>
  <si>
    <t>小人（小学生以下）
・身障者</t>
  </si>
  <si>
    <t>Ａ（中重度）</t>
  </si>
  <si>
    <t>（単位：件・千円）</t>
  </si>
  <si>
    <t>(単位：件・千円)</t>
  </si>
  <si>
    <t>(単位：人）</t>
  </si>
  <si>
    <t>(単位：組合数・人）</t>
  </si>
  <si>
    <t>自動車・同附属品製造業</t>
  </si>
  <si>
    <t>-</t>
  </si>
  <si>
    <t>法定免除</t>
  </si>
  <si>
    <t>9－12　　生活保護費支出状況</t>
  </si>
  <si>
    <t>（単位：円）</t>
  </si>
  <si>
    <t>資料：障害者福祉統計調</t>
  </si>
  <si>
    <t>年</t>
  </si>
  <si>
    <t>(単位：千円）</t>
  </si>
  <si>
    <t>要支援２</t>
  </si>
  <si>
    <t>平成18年</t>
  </si>
  <si>
    <t>(18.10.1)</t>
  </si>
  <si>
    <t>（18.12.31）</t>
  </si>
  <si>
    <t>9-3　　　福　祉　年　金　給　付　状　況</t>
  </si>
  <si>
    <t>9-4　　　国 民 年 金 保 険 料 納 入 状 況</t>
  </si>
  <si>
    <t>(3/4)</t>
  </si>
  <si>
    <t>(1/4)</t>
  </si>
  <si>
    <t>（注） 鹿沼公共職業安定所管内の数値</t>
  </si>
  <si>
    <t>9-14　　　福 祉 関 係 施 設 支 援 状 況</t>
  </si>
  <si>
    <t>総数
（①＋②）</t>
  </si>
  <si>
    <t>①療養諸費の費用額(万円)</t>
  </si>
  <si>
    <t>②その他の保険給付額(万円)</t>
  </si>
  <si>
    <t>一 人 当 た り
保　険　税　額
(円)</t>
  </si>
  <si>
    <t>受　　診　　率
（受診件数／
被保険者数×100）
(％)</t>
  </si>
  <si>
    <t>世帯数
(年度末現在)
(年間平均)</t>
  </si>
  <si>
    <t>被保険者数
(年度末現在)
(年間平均)</t>
  </si>
  <si>
    <t>加入率
(総人口に
対して）％</t>
  </si>
  <si>
    <t>児童養護施設</t>
  </si>
  <si>
    <t>知的障害児施設</t>
  </si>
  <si>
    <t>乳児院</t>
  </si>
  <si>
    <t>児童自立支援施設</t>
  </si>
  <si>
    <t>聴覚・平衡</t>
  </si>
  <si>
    <t>9-17　　　産　業　別　最　低　賃　金　の　推　移</t>
  </si>
  <si>
    <t>9-18　鹿沼市内に所在地のある適用法規別労働組合数及び労働組合員数</t>
  </si>
  <si>
    <t>重症心身障害児施設</t>
  </si>
  <si>
    <t>知的障害児通園施設</t>
  </si>
  <si>
    <t>-</t>
  </si>
  <si>
    <t>1. 　卒　　　業　　　者　　　数</t>
  </si>
  <si>
    <t>2. 　進　　　学　　　者　　　数</t>
  </si>
  <si>
    <t>3. 　職業訓練施設入校者数</t>
  </si>
  <si>
    <t>4. 　専 修 学 校 入 校 者 数</t>
  </si>
  <si>
    <t>5. 　在 家 ・ 無 業 者 数 等</t>
  </si>
  <si>
    <t>6. 　就　　　職　　　者　　　数</t>
  </si>
  <si>
    <t>7. 　求　　　　　人　　　　　数</t>
  </si>
  <si>
    <t>8.
    7.のうち</t>
  </si>
  <si>
    <t>9. 　受　　　入　　　れ　　　数</t>
  </si>
  <si>
    <t>（全額）</t>
  </si>
  <si>
    <t>(3/4)</t>
  </si>
  <si>
    <t>（半額）</t>
  </si>
  <si>
    <t>(1/4)</t>
  </si>
  <si>
    <t>(学生特例)</t>
  </si>
  <si>
    <t>(納付猶予)</t>
  </si>
  <si>
    <t xml:space="preserve"> </t>
  </si>
  <si>
    <t>（各年4月1日現在）</t>
  </si>
  <si>
    <t>9-15　　　介護保険　認定申請の状況と認定等の結果</t>
  </si>
  <si>
    <t>（１）認定申請の状況</t>
  </si>
  <si>
    <t>要支援1</t>
  </si>
  <si>
    <t>計</t>
  </si>
  <si>
    <t>障害児</t>
  </si>
  <si>
    <t>障害者</t>
  </si>
  <si>
    <t>資料：市民部調（国民健康保険事業年報）</t>
  </si>
  <si>
    <t>資料：市民部調 (国民年金事業実績諸表より）</t>
  </si>
  <si>
    <t>資料：市民部調 (国民年金事業実績諸表より）　　</t>
  </si>
  <si>
    <t>保育士数</t>
  </si>
  <si>
    <t>9-2１　 前日光つつじの湯交流館利用状況</t>
  </si>
  <si>
    <t>(単位:人）</t>
  </si>
  <si>
    <t>(各年度）</t>
  </si>
  <si>
    <t>大人</t>
  </si>
  <si>
    <t>小　　人　　　　　（小学生）</t>
  </si>
  <si>
    <t>その他</t>
  </si>
  <si>
    <t>市外（町外）居住者</t>
  </si>
  <si>
    <t>　小　人　　　　　　（小学生）</t>
  </si>
  <si>
    <t>資料：経済部調</t>
  </si>
  <si>
    <t>9-1  国　　民　　健　　康 　　</t>
  </si>
  <si>
    <t>平成20年</t>
  </si>
  <si>
    <t>(20.10.20)</t>
  </si>
  <si>
    <t>(20.12.31)</t>
  </si>
  <si>
    <t>電子部品・デバイス・電子回路、電気機械器具、情報通信機械器具製造業</t>
  </si>
  <si>
    <t>平成19年</t>
  </si>
  <si>
    <t>(19.10.20)</t>
  </si>
  <si>
    <t>（19.12.31）</t>
  </si>
  <si>
    <t>はん用機械器具、生産用機械器具、業務用機械器具製造業
　（旧　一般機械器具製造業）</t>
  </si>
  <si>
    <t>（18.12.31）</t>
  </si>
  <si>
    <t>（19.12.31）</t>
  </si>
  <si>
    <t>（18.12.31）</t>
  </si>
  <si>
    <t>（19.12.31）</t>
  </si>
  <si>
    <t>（18.12.31）</t>
  </si>
  <si>
    <t>（19.12.31）</t>
  </si>
  <si>
    <t>（18.12.31）</t>
  </si>
  <si>
    <t>（19.12.31）</t>
  </si>
  <si>
    <t>（注）　1時間の賃金、（ ）内：発効年月日</t>
  </si>
  <si>
    <t>9-20　　　新規学卒者の職業紹介状況</t>
  </si>
  <si>
    <t>(注1) 加入率は、年度末住民基本台帳登録人口に占める、年度末現在被保険者数の割合である。</t>
  </si>
  <si>
    <t>(注２）療養諸費、その他の給付の上段は件数、下段は金額で、事業年報C表（一般）・F表（退職）数値の合計額である。</t>
  </si>
  <si>
    <t xml:space="preserve"> 雇 用 保 険 失 業 給 付 状 況</t>
  </si>
  <si>
    <t>新規
求人数</t>
  </si>
  <si>
    <t>就職件数</t>
  </si>
  <si>
    <t>平成2１年</t>
  </si>
  <si>
    <t>(21.10.20)</t>
  </si>
  <si>
    <t>(21.12.31)</t>
  </si>
  <si>
    <t>平成22年</t>
  </si>
  <si>
    <t>（22.12.31）</t>
  </si>
  <si>
    <t>（22.10.7）</t>
  </si>
  <si>
    <t>資料：厚生労働省HP [地域別・特定（産業別）最低賃金の全国一覧]参照</t>
  </si>
  <si>
    <t>計量器・測定器・分析機器・試験機・測量機械器具製造業、医療用機械器具・医療用品製造業、光学機械器具・レンズ製造業、医療用計測器製造業、時計・同部品製造業
（旧　精密機械器具、医療用計測器　製造業）</t>
  </si>
  <si>
    <t>平成18年度</t>
  </si>
  <si>
    <t>22</t>
  </si>
  <si>
    <t>22年4月</t>
  </si>
  <si>
    <t>23年1月</t>
  </si>
  <si>
    <t>2１</t>
  </si>
  <si>
    <t xml:space="preserve">9-19　　　一 般 職 業 紹 介 状 況 及 び </t>
  </si>
  <si>
    <t>平成18年</t>
  </si>
  <si>
    <t>-</t>
  </si>
  <si>
    <t>（平成23年3月卒業者）</t>
  </si>
  <si>
    <t>平成18年度</t>
  </si>
  <si>
    <t>資料：保健福祉部調</t>
  </si>
  <si>
    <t>有効
求人数</t>
  </si>
  <si>
    <t xml:space="preserve"> 有                効
求職者数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</si>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</sst>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.0_ "/>
    <numFmt numFmtId="179" formatCode="#,##0_ "/>
    <numFmt numFmtId="180" formatCode="#,##0_);\(#,##0\)"/>
    <numFmt numFmtId="181" formatCode="#,##0;&quot;△ &quot;#,##0"/>
    <numFmt numFmtId="182" formatCode="#,##0;[Red]#,##0"/>
    <numFmt numFmtId="183" formatCode="#,##0.0;[Red]\-#,##0.0"/>
    <numFmt numFmtId="184" formatCode="#,##0.0;&quot;△ &quot;#,##0.0"/>
    <numFmt numFmtId="185" formatCode="#,##0.0_ "/>
    <numFmt numFmtId="186" formatCode="#,##0.00_ 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_);[Red]\(#,##0\)"/>
    <numFmt numFmtId="195" formatCode="0.0%"/>
    <numFmt numFmtId="196" formatCode="0_ "/>
    <numFmt numFmtId="197" formatCode="0.000000000"/>
    <numFmt numFmtId="198" formatCode="0.0000000000"/>
    <numFmt numFmtId="199" formatCode="0.00000000000"/>
    <numFmt numFmtId="200" formatCode="0_ ;[Red]\-0\ "/>
    <numFmt numFmtId="201" formatCode="&quot;\&quot;#,##0.0;&quot;\&quot;\-#,##0.0"/>
    <numFmt numFmtId="202" formatCode="#,##0.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6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u val="single"/>
      <sz val="9"/>
      <name val="ＭＳ Ｐ明朝"/>
      <family val="1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38" fontId="3" fillId="0" borderId="1" xfId="17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79" fontId="3" fillId="0" borderId="0" xfId="0" applyNumberFormat="1" applyFont="1" applyFill="1" applyAlignment="1">
      <alignment horizontal="right" vertical="center"/>
    </xf>
    <xf numFmtId="176" fontId="3" fillId="0" borderId="1" xfId="17" applyNumberFormat="1" applyFont="1" applyFill="1" applyBorder="1" applyAlignment="1">
      <alignment vertical="center"/>
    </xf>
    <xf numFmtId="176" fontId="3" fillId="0" borderId="8" xfId="17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0" xfId="17" applyFont="1" applyFill="1" applyAlignment="1">
      <alignment vertical="center"/>
    </xf>
    <xf numFmtId="38" fontId="3" fillId="0" borderId="4" xfId="17" applyFont="1" applyFill="1" applyBorder="1" applyAlignment="1">
      <alignment horizontal="distributed" vertical="center" wrapText="1"/>
    </xf>
    <xf numFmtId="38" fontId="3" fillId="0" borderId="5" xfId="17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vertical="distributed" textRotation="255"/>
    </xf>
    <xf numFmtId="0" fontId="4" fillId="0" borderId="5" xfId="0" applyFont="1" applyFill="1" applyBorder="1" applyAlignment="1">
      <alignment vertical="distributed" textRotation="255"/>
    </xf>
    <xf numFmtId="38" fontId="3" fillId="0" borderId="1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38" fontId="4" fillId="0" borderId="4" xfId="17" applyFont="1" applyFill="1" applyBorder="1" applyAlignment="1">
      <alignment horizontal="distributed" vertical="center" wrapText="1"/>
    </xf>
    <xf numFmtId="38" fontId="3" fillId="0" borderId="0" xfId="17" applyFont="1" applyFill="1" applyAlignment="1">
      <alignment vertical="center" textRotation="255"/>
    </xf>
    <xf numFmtId="0" fontId="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3" fillId="0" borderId="4" xfId="21" applyFont="1" applyFill="1" applyBorder="1" applyAlignment="1">
      <alignment horizontal="distributed" vertical="center" wrapText="1"/>
      <protection/>
    </xf>
    <xf numFmtId="0" fontId="3" fillId="0" borderId="5" xfId="21" applyFont="1" applyFill="1" applyBorder="1" applyAlignment="1">
      <alignment horizontal="distributed" vertical="center" wrapText="1"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right" vertical="center"/>
      <protection/>
    </xf>
    <xf numFmtId="0" fontId="3" fillId="0" borderId="6" xfId="21" applyFont="1" applyFill="1" applyBorder="1">
      <alignment/>
      <protection/>
    </xf>
    <xf numFmtId="0" fontId="3" fillId="0" borderId="5" xfId="2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3" fillId="0" borderId="4" xfId="0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 textRotation="255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/>
    </xf>
    <xf numFmtId="0" fontId="3" fillId="0" borderId="3" xfId="21" applyFont="1" applyFill="1" applyBorder="1" applyAlignment="1">
      <alignment horizontal="center" vertical="center"/>
      <protection/>
    </xf>
    <xf numFmtId="0" fontId="4" fillId="0" borderId="3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4" fillId="0" borderId="5" xfId="17" applyFont="1" applyFill="1" applyBorder="1" applyAlignment="1">
      <alignment horizontal="distributed" vertical="center" wrapText="1"/>
    </xf>
    <xf numFmtId="38" fontId="3" fillId="0" borderId="3" xfId="17" applyFont="1" applyFill="1" applyBorder="1" applyAlignment="1">
      <alignment horizontal="distributed" vertical="center" wrapText="1"/>
    </xf>
    <xf numFmtId="38" fontId="4" fillId="0" borderId="5" xfId="17" applyFont="1" applyFill="1" applyBorder="1" applyAlignment="1">
      <alignment horizontal="distributed" vertical="center" wrapText="1" shrinkToFit="1"/>
    </xf>
    <xf numFmtId="0" fontId="5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38" fontId="5" fillId="0" borderId="0" xfId="17" applyFont="1" applyFill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9" fontId="3" fillId="0" borderId="8" xfId="0" applyNumberFormat="1" applyFont="1" applyFill="1" applyBorder="1" applyAlignment="1">
      <alignment vertical="center"/>
    </xf>
    <xf numFmtId="196" fontId="3" fillId="0" borderId="0" xfId="15" applyNumberFormat="1" applyFont="1" applyFill="1" applyBorder="1" applyAlignment="1">
      <alignment vertical="center"/>
    </xf>
    <xf numFmtId="176" fontId="3" fillId="0" borderId="13" xfId="17" applyNumberFormat="1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176" fontId="3" fillId="0" borderId="8" xfId="17" applyNumberFormat="1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distributed" textRotation="255"/>
    </xf>
    <xf numFmtId="0" fontId="4" fillId="0" borderId="15" xfId="0" applyFon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38" fontId="3" fillId="0" borderId="2" xfId="17" applyFont="1" applyFill="1" applyBorder="1" applyAlignment="1">
      <alignment vertical="center"/>
    </xf>
    <xf numFmtId="183" fontId="3" fillId="0" borderId="1" xfId="17" applyNumberFormat="1" applyFont="1" applyFill="1" applyBorder="1" applyAlignment="1">
      <alignment vertical="center"/>
    </xf>
    <xf numFmtId="176" fontId="3" fillId="0" borderId="1" xfId="17" applyNumberFormat="1" applyFont="1" applyFill="1" applyBorder="1" applyAlignment="1">
      <alignment horizontal="right" vertical="center"/>
    </xf>
    <xf numFmtId="176" fontId="3" fillId="0" borderId="8" xfId="17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6" fontId="3" fillId="0" borderId="16" xfId="17" applyNumberFormat="1" applyFont="1" applyFill="1" applyBorder="1" applyAlignment="1">
      <alignment horizontal="right" vertical="center"/>
    </xf>
    <xf numFmtId="176" fontId="3" fillId="0" borderId="2" xfId="17" applyNumberFormat="1" applyFont="1" applyFill="1" applyBorder="1" applyAlignment="1">
      <alignment vertical="center"/>
    </xf>
    <xf numFmtId="179" fontId="3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3" fillId="0" borderId="17" xfId="17" applyNumberFormat="1" applyFont="1" applyFill="1" applyBorder="1" applyAlignment="1">
      <alignment vertical="center"/>
    </xf>
    <xf numFmtId="176" fontId="3" fillId="0" borderId="16" xfId="17" applyNumberFormat="1" applyFont="1" applyFill="1" applyBorder="1" applyAlignment="1">
      <alignment vertical="center"/>
    </xf>
    <xf numFmtId="56" fontId="2" fillId="0" borderId="0" xfId="0" applyNumberFormat="1" applyFont="1" applyFill="1" applyAlignment="1" quotePrefix="1">
      <alignment horizontal="center" vertical="center" shrinkToFi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right" vertical="center"/>
    </xf>
    <xf numFmtId="38" fontId="5" fillId="0" borderId="0" xfId="17" applyFont="1" applyFill="1" applyAlignment="1">
      <alignment horizontal="right" vertical="center"/>
    </xf>
    <xf numFmtId="0" fontId="16" fillId="0" borderId="0" xfId="2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38" fontId="5" fillId="0" borderId="7" xfId="17" applyFont="1" applyFill="1" applyBorder="1" applyAlignment="1">
      <alignment horizontal="left" vertical="center"/>
    </xf>
    <xf numFmtId="38" fontId="3" fillId="0" borderId="3" xfId="1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38" fontId="3" fillId="0" borderId="2" xfId="17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1" xfId="17" applyFont="1" applyFill="1" applyBorder="1" applyAlignment="1">
      <alignment horizontal="right" vertical="center"/>
    </xf>
    <xf numFmtId="183" fontId="7" fillId="0" borderId="1" xfId="1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38" fontId="7" fillId="0" borderId="8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38" fontId="7" fillId="0" borderId="8" xfId="17" applyFont="1" applyFill="1" applyBorder="1" applyAlignment="1">
      <alignment horizontal="center" vertical="center"/>
    </xf>
    <xf numFmtId="38" fontId="3" fillId="0" borderId="16" xfId="17" applyFont="1" applyFill="1" applyBorder="1" applyAlignment="1">
      <alignment vertical="center"/>
    </xf>
    <xf numFmtId="40" fontId="3" fillId="0" borderId="16" xfId="17" applyNumberFormat="1" applyFont="1" applyFill="1" applyBorder="1" applyAlignment="1">
      <alignment vertical="center"/>
    </xf>
    <xf numFmtId="38" fontId="3" fillId="0" borderId="18" xfId="17" applyFont="1" applyFill="1" applyBorder="1" applyAlignment="1">
      <alignment vertical="center"/>
    </xf>
    <xf numFmtId="40" fontId="3" fillId="0" borderId="1" xfId="17" applyNumberFormat="1" applyFont="1" applyFill="1" applyBorder="1" applyAlignment="1">
      <alignment vertical="center"/>
    </xf>
    <xf numFmtId="177" fontId="3" fillId="0" borderId="1" xfId="17" applyNumberFormat="1" applyFont="1" applyFill="1" applyBorder="1" applyAlignment="1">
      <alignment vertical="center"/>
    </xf>
    <xf numFmtId="176" fontId="3" fillId="0" borderId="19" xfId="17" applyNumberFormat="1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0" fontId="3" fillId="0" borderId="2" xfId="21" applyFont="1" applyFill="1" applyBorder="1" applyAlignment="1">
      <alignment horizontal="center" vertical="center" wrapText="1"/>
      <protection/>
    </xf>
    <xf numFmtId="179" fontId="3" fillId="0" borderId="1" xfId="17" applyNumberFormat="1" applyFont="1" applyFill="1" applyBorder="1" applyAlignment="1">
      <alignment vertical="center"/>
    </xf>
    <xf numFmtId="179" fontId="3" fillId="0" borderId="8" xfId="17" applyNumberFormat="1" applyFont="1" applyFill="1" applyBorder="1" applyAlignment="1">
      <alignment vertical="center"/>
    </xf>
    <xf numFmtId="177" fontId="3" fillId="0" borderId="16" xfId="17" applyNumberFormat="1" applyFont="1" applyFill="1" applyBorder="1" applyAlignment="1">
      <alignment vertical="center"/>
    </xf>
    <xf numFmtId="38" fontId="3" fillId="0" borderId="19" xfId="17" applyFont="1" applyFill="1" applyBorder="1" applyAlignment="1">
      <alignment vertical="center"/>
    </xf>
    <xf numFmtId="176" fontId="3" fillId="0" borderId="20" xfId="17" applyNumberFormat="1" applyFont="1" applyFill="1" applyBorder="1" applyAlignment="1">
      <alignment vertical="center"/>
    </xf>
    <xf numFmtId="194" fontId="3" fillId="0" borderId="8" xfId="21" applyNumberFormat="1" applyFont="1" applyFill="1" applyBorder="1" applyAlignment="1">
      <alignment horizontal="center" vertical="center"/>
      <protection/>
    </xf>
    <xf numFmtId="56" fontId="5" fillId="0" borderId="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76" fontId="11" fillId="0" borderId="1" xfId="17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indent="1"/>
    </xf>
    <xf numFmtId="0" fontId="2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horizontal="distributed" vertical="center" wrapText="1"/>
    </xf>
    <xf numFmtId="0" fontId="11" fillId="0" borderId="5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right" vertical="center"/>
    </xf>
    <xf numFmtId="176" fontId="11" fillId="0" borderId="8" xfId="17" applyNumberFormat="1" applyFont="1" applyFill="1" applyBorder="1" applyAlignment="1">
      <alignment horizontal="right" vertical="center"/>
    </xf>
    <xf numFmtId="176" fontId="11" fillId="0" borderId="2" xfId="17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38" fontId="6" fillId="0" borderId="0" xfId="17" applyFont="1" applyFill="1" applyAlignment="1">
      <alignment vertical="center"/>
    </xf>
    <xf numFmtId="0" fontId="0" fillId="0" borderId="0" xfId="0" applyFont="1" applyFill="1" applyBorder="1" applyAlignment="1">
      <alignment/>
    </xf>
    <xf numFmtId="56" fontId="0" fillId="0" borderId="0" xfId="0" applyNumberFormat="1" applyFont="1" applyFill="1" applyAlignment="1">
      <alignment/>
    </xf>
    <xf numFmtId="176" fontId="3" fillId="0" borderId="23" xfId="21" applyNumberFormat="1" applyFont="1" applyFill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38" fontId="3" fillId="0" borderId="17" xfId="17" applyFont="1" applyFill="1" applyBorder="1" applyAlignment="1">
      <alignment vertical="center"/>
    </xf>
    <xf numFmtId="40" fontId="3" fillId="0" borderId="17" xfId="17" applyNumberFormat="1" applyFont="1" applyFill="1" applyBorder="1" applyAlignment="1">
      <alignment vertical="center"/>
    </xf>
    <xf numFmtId="38" fontId="3" fillId="0" borderId="20" xfId="17" applyFont="1" applyFill="1" applyBorder="1" applyAlignment="1">
      <alignment vertical="center"/>
    </xf>
    <xf numFmtId="38" fontId="3" fillId="0" borderId="22" xfId="17" applyFont="1" applyFill="1" applyBorder="1" applyAlignment="1">
      <alignment vertical="center"/>
    </xf>
    <xf numFmtId="177" fontId="3" fillId="0" borderId="17" xfId="17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8" fontId="22" fillId="0" borderId="0" xfId="17" applyFont="1" applyFill="1" applyAlignment="1">
      <alignment vertical="center"/>
    </xf>
    <xf numFmtId="38" fontId="22" fillId="0" borderId="0" xfId="17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3" fillId="0" borderId="16" xfId="17" applyNumberFormat="1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2" fillId="0" borderId="0" xfId="21" applyFont="1" applyFill="1">
      <alignment/>
      <protection/>
    </xf>
    <xf numFmtId="0" fontId="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6" fontId="3" fillId="0" borderId="17" xfId="17" applyNumberFormat="1" applyFont="1" applyFill="1" applyBorder="1" applyAlignment="1">
      <alignment horizontal="distributed" vertical="center"/>
    </xf>
    <xf numFmtId="38" fontId="25" fillId="0" borderId="1" xfId="17" applyFont="1" applyFill="1" applyBorder="1" applyAlignment="1">
      <alignment horizontal="right" vertical="center"/>
    </xf>
    <xf numFmtId="183" fontId="25" fillId="0" borderId="1" xfId="17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3" fillId="0" borderId="0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distributed" vertical="center"/>
    </xf>
    <xf numFmtId="0" fontId="26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179" fontId="6" fillId="0" borderId="0" xfId="17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176" fontId="11" fillId="0" borderId="1" xfId="17" applyNumberFormat="1" applyFont="1" applyFill="1" applyBorder="1" applyAlignment="1">
      <alignment vertical="center"/>
    </xf>
    <xf numFmtId="38" fontId="10" fillId="0" borderId="0" xfId="17" applyFont="1" applyFill="1" applyAlignment="1">
      <alignment vertical="center"/>
    </xf>
    <xf numFmtId="38" fontId="10" fillId="0" borderId="0" xfId="17" applyFont="1" applyFill="1" applyBorder="1" applyAlignment="1">
      <alignment vertical="center"/>
    </xf>
    <xf numFmtId="176" fontId="3" fillId="0" borderId="1" xfId="17" applyNumberFormat="1" applyFont="1" applyFill="1" applyBorder="1" applyAlignment="1">
      <alignment horizontal="distributed" vertical="center"/>
    </xf>
    <xf numFmtId="3" fontId="3" fillId="0" borderId="1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shrinkToFit="1"/>
    </xf>
    <xf numFmtId="179" fontId="11" fillId="0" borderId="1" xfId="0" applyNumberFormat="1" applyFont="1" applyFill="1" applyBorder="1" applyAlignment="1">
      <alignment vertical="center"/>
    </xf>
    <xf numFmtId="179" fontId="11" fillId="0" borderId="8" xfId="0" applyNumberFormat="1" applyFont="1" applyFill="1" applyBorder="1" applyAlignment="1">
      <alignment vertical="center"/>
    </xf>
    <xf numFmtId="38" fontId="11" fillId="0" borderId="2" xfId="17" applyFont="1" applyFill="1" applyBorder="1" applyAlignment="1">
      <alignment horizontal="center" vertical="center" shrinkToFit="1"/>
    </xf>
    <xf numFmtId="38" fontId="11" fillId="0" borderId="1" xfId="17" applyFont="1" applyFill="1" applyBorder="1" applyAlignment="1">
      <alignment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8" xfId="17" applyFont="1" applyFill="1" applyBorder="1" applyAlignment="1">
      <alignment vertical="center"/>
    </xf>
    <xf numFmtId="0" fontId="4" fillId="0" borderId="0" xfId="21" applyFont="1" applyFill="1" applyBorder="1" applyAlignment="1">
      <alignment horizontal="left" vertical="center"/>
      <protection/>
    </xf>
    <xf numFmtId="38" fontId="27" fillId="0" borderId="0" xfId="17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8" fontId="4" fillId="0" borderId="0" xfId="17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38" fontId="25" fillId="0" borderId="25" xfId="17" applyFont="1" applyFill="1" applyBorder="1" applyAlignment="1">
      <alignment horizontal="right" vertical="center"/>
    </xf>
    <xf numFmtId="3" fontId="21" fillId="0" borderId="6" xfId="0" applyNumberFormat="1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38" fontId="25" fillId="0" borderId="14" xfId="17" applyFont="1" applyFill="1" applyBorder="1" applyAlignment="1">
      <alignment horizontal="right" vertical="center"/>
    </xf>
    <xf numFmtId="176" fontId="21" fillId="0" borderId="25" xfId="17" applyNumberFormat="1" applyFont="1" applyFill="1" applyBorder="1" applyAlignment="1">
      <alignment horizontal="right" vertical="center"/>
    </xf>
    <xf numFmtId="176" fontId="21" fillId="0" borderId="14" xfId="17" applyNumberFormat="1" applyFont="1" applyFill="1" applyBorder="1" applyAlignment="1">
      <alignment horizontal="right" vertical="center"/>
    </xf>
    <xf numFmtId="179" fontId="21" fillId="0" borderId="0" xfId="0" applyNumberFormat="1" applyFont="1" applyFill="1" applyAlignment="1">
      <alignment horizontal="right" vertical="center"/>
    </xf>
    <xf numFmtId="176" fontId="21" fillId="0" borderId="26" xfId="17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38" fontId="6" fillId="0" borderId="16" xfId="17" applyFont="1" applyFill="1" applyBorder="1" applyAlignment="1">
      <alignment vertical="center"/>
    </xf>
    <xf numFmtId="40" fontId="6" fillId="0" borderId="16" xfId="17" applyNumberFormat="1" applyFont="1" applyFill="1" applyBorder="1" applyAlignment="1">
      <alignment vertical="center"/>
    </xf>
    <xf numFmtId="38" fontId="6" fillId="0" borderId="19" xfId="17" applyFont="1" applyFill="1" applyBorder="1" applyAlignment="1">
      <alignment vertical="center"/>
    </xf>
    <xf numFmtId="38" fontId="6" fillId="0" borderId="18" xfId="17" applyFont="1" applyFill="1" applyBorder="1" applyAlignment="1">
      <alignment vertical="center"/>
    </xf>
    <xf numFmtId="177" fontId="6" fillId="0" borderId="16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25" xfId="17" applyFont="1" applyFill="1" applyBorder="1" applyAlignment="1">
      <alignment vertical="center"/>
    </xf>
    <xf numFmtId="40" fontId="6" fillId="0" borderId="25" xfId="17" applyNumberFormat="1" applyFont="1" applyFill="1" applyBorder="1" applyAlignment="1">
      <alignment vertical="center"/>
    </xf>
    <xf numFmtId="38" fontId="6" fillId="0" borderId="14" xfId="17" applyFont="1" applyFill="1" applyBorder="1" applyAlignment="1">
      <alignment vertical="center"/>
    </xf>
    <xf numFmtId="38" fontId="6" fillId="0" borderId="26" xfId="17" applyFont="1" applyFill="1" applyBorder="1" applyAlignment="1">
      <alignment vertical="center"/>
    </xf>
    <xf numFmtId="0" fontId="6" fillId="0" borderId="26" xfId="21" applyFont="1" applyFill="1" applyBorder="1" applyAlignment="1">
      <alignment horizontal="center" vertical="center" wrapText="1"/>
      <protection/>
    </xf>
    <xf numFmtId="176" fontId="6" fillId="0" borderId="27" xfId="21" applyNumberFormat="1" applyFont="1" applyFill="1" applyBorder="1" applyAlignment="1">
      <alignment horizontal="center" vertical="center"/>
      <protection/>
    </xf>
    <xf numFmtId="194" fontId="6" fillId="0" borderId="14" xfId="21" applyNumberFormat="1" applyFont="1" applyFill="1" applyBorder="1" applyAlignment="1">
      <alignment horizontal="center" vertical="center"/>
      <protection/>
    </xf>
    <xf numFmtId="179" fontId="6" fillId="0" borderId="25" xfId="17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6" fontId="6" fillId="0" borderId="25" xfId="17" applyNumberFormat="1" applyFont="1" applyFill="1" applyBorder="1" applyAlignment="1">
      <alignment vertical="center"/>
    </xf>
    <xf numFmtId="176" fontId="6" fillId="0" borderId="25" xfId="17" applyNumberFormat="1" applyFont="1" applyFill="1" applyBorder="1" applyAlignment="1">
      <alignment horizontal="right" vertical="center"/>
    </xf>
    <xf numFmtId="179" fontId="6" fillId="0" borderId="25" xfId="0" applyNumberFormat="1" applyFont="1" applyFill="1" applyBorder="1" applyAlignment="1">
      <alignment vertical="center"/>
    </xf>
    <xf numFmtId="176" fontId="6" fillId="0" borderId="14" xfId="17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horizontal="right" vertical="center"/>
    </xf>
    <xf numFmtId="176" fontId="6" fillId="0" borderId="1" xfId="17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vertical="center"/>
    </xf>
    <xf numFmtId="0" fontId="12" fillId="0" borderId="26" xfId="0" applyFont="1" applyFill="1" applyBorder="1" applyAlignment="1">
      <alignment horizontal="center" vertical="center" wrapText="1"/>
    </xf>
    <xf numFmtId="38" fontId="6" fillId="0" borderId="25" xfId="17" applyFont="1" applyFill="1" applyBorder="1" applyAlignment="1">
      <alignment horizontal="right" vertical="center"/>
    </xf>
    <xf numFmtId="38" fontId="6" fillId="0" borderId="0" xfId="17" applyFont="1" applyFill="1" applyBorder="1" applyAlignment="1">
      <alignment vertical="center"/>
    </xf>
    <xf numFmtId="38" fontId="6" fillId="0" borderId="1" xfId="17" applyFont="1" applyFill="1" applyBorder="1" applyAlignment="1">
      <alignment vertical="center"/>
    </xf>
    <xf numFmtId="38" fontId="6" fillId="0" borderId="8" xfId="17" applyFont="1" applyFill="1" applyBorder="1" applyAlignment="1">
      <alignment vertical="center"/>
    </xf>
    <xf numFmtId="38" fontId="24" fillId="0" borderId="0" xfId="17" applyFont="1" applyFill="1" applyAlignment="1">
      <alignment vertical="center"/>
    </xf>
    <xf numFmtId="38" fontId="29" fillId="0" borderId="1" xfId="17" applyFont="1" applyFill="1" applyBorder="1" applyAlignment="1">
      <alignment horizontal="right" vertical="center"/>
    </xf>
    <xf numFmtId="183" fontId="29" fillId="0" borderId="1" xfId="17" applyNumberFormat="1" applyFont="1" applyFill="1" applyBorder="1" applyAlignment="1">
      <alignment horizontal="right" vertical="center"/>
    </xf>
    <xf numFmtId="38" fontId="29" fillId="0" borderId="8" xfId="17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56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shrinkToFit="1"/>
    </xf>
    <xf numFmtId="3" fontId="11" fillId="0" borderId="2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38" fontId="6" fillId="0" borderId="2" xfId="17" applyFont="1" applyFill="1" applyBorder="1" applyAlignment="1">
      <alignment vertical="center"/>
    </xf>
    <xf numFmtId="38" fontId="4" fillId="0" borderId="4" xfId="17" applyFont="1" applyFill="1" applyBorder="1" applyAlignment="1">
      <alignment horizontal="center" vertical="distributed" textRotation="255"/>
    </xf>
    <xf numFmtId="38" fontId="4" fillId="0" borderId="5" xfId="17" applyFont="1" applyFill="1" applyBorder="1" applyAlignment="1">
      <alignment horizontal="center" vertical="distributed" textRotation="255"/>
    </xf>
    <xf numFmtId="49" fontId="0" fillId="0" borderId="2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8" fontId="3" fillId="0" borderId="25" xfId="17" applyFont="1" applyFill="1" applyBorder="1" applyAlignment="1">
      <alignment vertical="center"/>
    </xf>
    <xf numFmtId="38" fontId="3" fillId="0" borderId="14" xfId="17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176" fontId="3" fillId="0" borderId="28" xfId="17" applyNumberFormat="1" applyFont="1" applyFill="1" applyBorder="1" applyAlignment="1">
      <alignment vertical="center"/>
    </xf>
    <xf numFmtId="176" fontId="3" fillId="0" borderId="29" xfId="17" applyNumberFormat="1" applyFont="1" applyFill="1" applyBorder="1" applyAlignment="1">
      <alignment vertical="center"/>
    </xf>
    <xf numFmtId="176" fontId="3" fillId="0" borderId="30" xfId="17" applyNumberFormat="1" applyFont="1" applyFill="1" applyBorder="1" applyAlignment="1">
      <alignment vertical="center"/>
    </xf>
    <xf numFmtId="176" fontId="3" fillId="0" borderId="31" xfId="17" applyNumberFormat="1" applyFont="1" applyFill="1" applyBorder="1" applyAlignment="1">
      <alignment vertical="center"/>
    </xf>
    <xf numFmtId="176" fontId="3" fillId="0" borderId="32" xfId="17" applyNumberFormat="1" applyFont="1" applyFill="1" applyBorder="1" applyAlignment="1">
      <alignment vertical="center"/>
    </xf>
    <xf numFmtId="176" fontId="3" fillId="0" borderId="31" xfId="17" applyNumberFormat="1" applyFont="1" applyFill="1" applyBorder="1" applyAlignment="1">
      <alignment horizontal="right" vertical="center"/>
    </xf>
    <xf numFmtId="176" fontId="3" fillId="0" borderId="32" xfId="17" applyNumberFormat="1" applyFont="1" applyFill="1" applyBorder="1" applyAlignment="1">
      <alignment horizontal="right" vertical="center"/>
    </xf>
    <xf numFmtId="176" fontId="3" fillId="0" borderId="33" xfId="17" applyNumberFormat="1" applyFont="1" applyFill="1" applyBorder="1" applyAlignment="1">
      <alignment horizontal="right" vertical="center"/>
    </xf>
    <xf numFmtId="176" fontId="3" fillId="0" borderId="33" xfId="17" applyNumberFormat="1" applyFont="1" applyFill="1" applyBorder="1" applyAlignment="1">
      <alignment vertical="center"/>
    </xf>
    <xf numFmtId="176" fontId="3" fillId="0" borderId="34" xfId="17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3" fillId="0" borderId="28" xfId="17" applyNumberFormat="1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176" fontId="3" fillId="0" borderId="1" xfId="17" applyNumberFormat="1" applyFont="1" applyFill="1" applyBorder="1" applyAlignment="1">
      <alignment horizontal="center" vertical="center"/>
    </xf>
    <xf numFmtId="38" fontId="3" fillId="0" borderId="25" xfId="17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02" fontId="3" fillId="0" borderId="1" xfId="17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83" fontId="6" fillId="0" borderId="1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14" xfId="17" applyFont="1" applyFill="1" applyBorder="1" applyAlignment="1">
      <alignment vertical="center"/>
    </xf>
    <xf numFmtId="38" fontId="6" fillId="0" borderId="25" xfId="17" applyFont="1" applyFill="1" applyBorder="1" applyAlignment="1">
      <alignment vertical="center"/>
    </xf>
    <xf numFmtId="38" fontId="6" fillId="0" borderId="6" xfId="17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6" fontId="6" fillId="0" borderId="0" xfId="17" applyNumberFormat="1" applyFont="1" applyFill="1" applyBorder="1" applyAlignment="1">
      <alignment vertical="center"/>
    </xf>
    <xf numFmtId="176" fontId="6" fillId="0" borderId="25" xfId="17" applyNumberFormat="1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176" fontId="6" fillId="0" borderId="0" xfId="17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25" xfId="17" applyNumberFormat="1" applyFont="1" applyFill="1" applyBorder="1" applyAlignment="1">
      <alignment horizontal="distributed" vertical="center"/>
    </xf>
    <xf numFmtId="176" fontId="6" fillId="0" borderId="16" xfId="17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3" fillId="0" borderId="2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vertical="center"/>
    </xf>
    <xf numFmtId="38" fontId="6" fillId="0" borderId="0" xfId="17" applyFont="1" applyFill="1" applyBorder="1" applyAlignment="1">
      <alignment horizontal="center" vertical="center" shrinkToFit="1"/>
    </xf>
    <xf numFmtId="38" fontId="6" fillId="0" borderId="6" xfId="17" applyFont="1" applyFill="1" applyBorder="1" applyAlignment="1">
      <alignment horizontal="right" vertical="center"/>
    </xf>
    <xf numFmtId="179" fontId="6" fillId="0" borderId="6" xfId="17" applyNumberFormat="1" applyFont="1" applyFill="1" applyBorder="1" applyAlignment="1">
      <alignment vertical="center"/>
    </xf>
    <xf numFmtId="38" fontId="24" fillId="0" borderId="0" xfId="17" applyFont="1" applyFill="1" applyBorder="1" applyAlignment="1">
      <alignment vertical="center"/>
    </xf>
    <xf numFmtId="0" fontId="10" fillId="0" borderId="0" xfId="21" applyFont="1" applyFill="1">
      <alignment/>
      <protection/>
    </xf>
    <xf numFmtId="0" fontId="6" fillId="0" borderId="3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0" borderId="26" xfId="17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38" fontId="3" fillId="0" borderId="21" xfId="17" applyFont="1" applyFill="1" applyBorder="1" applyAlignment="1">
      <alignment vertical="center"/>
    </xf>
    <xf numFmtId="177" fontId="6" fillId="0" borderId="6" xfId="17" applyNumberFormat="1" applyFont="1" applyFill="1" applyBorder="1" applyAlignment="1">
      <alignment vertical="center"/>
    </xf>
    <xf numFmtId="176" fontId="21" fillId="0" borderId="0" xfId="17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76" fontId="21" fillId="0" borderId="6" xfId="17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38" fontId="25" fillId="0" borderId="0" xfId="17" applyFont="1" applyFill="1" applyBorder="1" applyAlignment="1">
      <alignment horizontal="right" vertical="center"/>
    </xf>
    <xf numFmtId="38" fontId="25" fillId="0" borderId="6" xfId="17" applyFont="1" applyFill="1" applyBorder="1" applyAlignment="1">
      <alignment horizontal="right" vertical="center"/>
    </xf>
    <xf numFmtId="183" fontId="25" fillId="0" borderId="2" xfId="17" applyNumberFormat="1" applyFont="1" applyFill="1" applyBorder="1" applyAlignment="1">
      <alignment horizontal="right" vertical="center"/>
    </xf>
    <xf numFmtId="183" fontId="25" fillId="0" borderId="26" xfId="17" applyNumberFormat="1" applyFont="1" applyFill="1" applyBorder="1" applyAlignment="1">
      <alignment horizontal="right" vertical="center"/>
    </xf>
    <xf numFmtId="38" fontId="25" fillId="0" borderId="2" xfId="17" applyFont="1" applyFill="1" applyBorder="1" applyAlignment="1">
      <alignment horizontal="right" vertical="center"/>
    </xf>
    <xf numFmtId="38" fontId="25" fillId="0" borderId="26" xfId="17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38" fontId="11" fillId="0" borderId="8" xfId="17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center" vertical="center"/>
    </xf>
    <xf numFmtId="38" fontId="29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3" fillId="0" borderId="19" xfId="17" applyFont="1" applyFill="1" applyBorder="1" applyAlignment="1">
      <alignment horizontal="center" vertical="center"/>
    </xf>
    <xf numFmtId="38" fontId="3" fillId="0" borderId="36" xfId="17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6" fontId="6" fillId="0" borderId="26" xfId="17" applyNumberFormat="1" applyFont="1" applyFill="1" applyBorder="1" applyAlignment="1">
      <alignment vertical="center"/>
    </xf>
    <xf numFmtId="179" fontId="6" fillId="0" borderId="26" xfId="17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8" fontId="25" fillId="0" borderId="1" xfId="17" applyFont="1" applyFill="1" applyBorder="1" applyAlignment="1">
      <alignment horizontal="center" vertical="center"/>
    </xf>
    <xf numFmtId="38" fontId="25" fillId="0" borderId="25" xfId="17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horizontal="distributed" vertical="center"/>
    </xf>
    <xf numFmtId="38" fontId="3" fillId="0" borderId="37" xfId="17" applyFont="1" applyFill="1" applyBorder="1" applyAlignment="1">
      <alignment horizontal="center" vertical="center"/>
    </xf>
    <xf numFmtId="38" fontId="3" fillId="0" borderId="26" xfId="17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 vertical="center"/>
    </xf>
    <xf numFmtId="38" fontId="5" fillId="0" borderId="7" xfId="17" applyFont="1" applyFill="1" applyBorder="1" applyAlignment="1">
      <alignment horizontal="left" vertical="center"/>
    </xf>
    <xf numFmtId="38" fontId="3" fillId="0" borderId="3" xfId="17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56" fontId="2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left" vertical="center"/>
    </xf>
    <xf numFmtId="38" fontId="5" fillId="0" borderId="0" xfId="17" applyFont="1" applyFill="1" applyAlignment="1">
      <alignment horizontal="left" vertical="center"/>
    </xf>
    <xf numFmtId="38" fontId="4" fillId="0" borderId="37" xfId="17" applyFont="1" applyFill="1" applyBorder="1" applyAlignment="1">
      <alignment horizontal="center" vertical="center"/>
    </xf>
    <xf numFmtId="38" fontId="4" fillId="0" borderId="26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 wrapText="1"/>
    </xf>
    <xf numFmtId="38" fontId="4" fillId="0" borderId="5" xfId="17" applyFont="1" applyFill="1" applyBorder="1" applyAlignment="1">
      <alignment horizontal="distributed" vertical="center"/>
    </xf>
    <xf numFmtId="176" fontId="3" fillId="0" borderId="8" xfId="21" applyNumberFormat="1" applyFont="1" applyFill="1" applyBorder="1" applyAlignment="1">
      <alignment horizontal="center" vertical="center"/>
      <protection/>
    </xf>
    <xf numFmtId="176" fontId="3" fillId="0" borderId="2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3" fillId="0" borderId="37" xfId="21" applyFont="1" applyFill="1" applyBorder="1" applyAlignment="1">
      <alignment horizontal="center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3" fillId="0" borderId="26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distributed" vertical="center"/>
      <protection/>
    </xf>
    <xf numFmtId="0" fontId="3" fillId="0" borderId="5" xfId="21" applyFont="1" applyFill="1" applyBorder="1" applyAlignment="1">
      <alignment horizontal="distributed" vertical="center"/>
      <protection/>
    </xf>
    <xf numFmtId="0" fontId="3" fillId="0" borderId="4" xfId="21" applyFont="1" applyFill="1" applyBorder="1" applyAlignment="1">
      <alignment horizontal="distributed" vertical="center" wrapText="1"/>
      <protection/>
    </xf>
    <xf numFmtId="0" fontId="3" fillId="0" borderId="5" xfId="21" applyFont="1" applyFill="1" applyBorder="1" applyAlignment="1">
      <alignment horizontal="distributed" vertical="center" wrapText="1"/>
      <protection/>
    </xf>
    <xf numFmtId="0" fontId="3" fillId="0" borderId="4" xfId="21" applyFont="1" applyFill="1" applyBorder="1" applyAlignment="1">
      <alignment horizontal="center" vertical="center"/>
      <protection/>
    </xf>
    <xf numFmtId="176" fontId="6" fillId="0" borderId="14" xfId="21" applyNumberFormat="1" applyFont="1" applyFill="1" applyBorder="1" applyAlignment="1">
      <alignment horizontal="center" vertical="center"/>
      <protection/>
    </xf>
    <xf numFmtId="176" fontId="6" fillId="0" borderId="26" xfId="21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 wrapText="1"/>
    </xf>
    <xf numFmtId="56" fontId="2" fillId="0" borderId="0" xfId="0" applyNumberFormat="1" applyFont="1" applyFill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0" fontId="7" fillId="0" borderId="39" xfId="0" applyFont="1" applyFill="1" applyBorder="1" applyAlignment="1">
      <alignment horizontal="left" vertical="center" indent="1"/>
    </xf>
    <xf numFmtId="0" fontId="7" fillId="0" borderId="40" xfId="0" applyFont="1" applyFill="1" applyBorder="1" applyAlignment="1">
      <alignment horizontal="left" vertical="center" indent="1"/>
    </xf>
    <xf numFmtId="0" fontId="7" fillId="0" borderId="41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44" xfId="0" applyFont="1" applyFill="1" applyBorder="1" applyAlignment="1">
      <alignment horizontal="left" vertical="center" indent="1"/>
    </xf>
    <xf numFmtId="0" fontId="7" fillId="0" borderId="45" xfId="0" applyFont="1" applyFill="1" applyBorder="1" applyAlignment="1">
      <alignment horizontal="left" vertical="center" indent="1"/>
    </xf>
    <xf numFmtId="0" fontId="7" fillId="0" borderId="38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46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介護保険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3" customWidth="1"/>
    <col min="2" max="3" width="11.75390625" style="3" bestFit="1" customWidth="1"/>
    <col min="4" max="4" width="9.50390625" style="3" customWidth="1"/>
    <col min="5" max="5" width="9.125" style="3" bestFit="1" customWidth="1"/>
    <col min="6" max="8" width="9.00390625" style="3" customWidth="1"/>
    <col min="9" max="9" width="8.625" style="3" customWidth="1"/>
    <col min="10" max="10" width="12.75390625" style="3" customWidth="1"/>
    <col min="11" max="11" width="12.50390625" style="3" customWidth="1"/>
    <col min="12" max="12" width="13.125" style="3" customWidth="1"/>
    <col min="13" max="13" width="13.625" style="3" customWidth="1"/>
    <col min="14" max="14" width="13.00390625" style="3" customWidth="1"/>
    <col min="15" max="15" width="15.375" style="3" customWidth="1"/>
    <col min="16" max="16" width="13.125" style="3" customWidth="1"/>
    <col min="17" max="16384" width="9.00390625" style="3" customWidth="1"/>
  </cols>
  <sheetData>
    <row r="1" spans="2:16" ht="21" customHeight="1">
      <c r="B1" s="422" t="s">
        <v>288</v>
      </c>
      <c r="C1" s="422"/>
      <c r="D1" s="422"/>
      <c r="E1" s="422"/>
      <c r="F1" s="422"/>
      <c r="G1" s="422"/>
      <c r="H1" s="422"/>
      <c r="I1" s="422"/>
      <c r="J1" s="417" t="s">
        <v>14</v>
      </c>
      <c r="K1" s="417"/>
      <c r="L1" s="417"/>
      <c r="M1" s="417"/>
      <c r="N1" s="417"/>
      <c r="O1" s="417"/>
      <c r="P1" s="417"/>
    </row>
    <row r="2" s="5" customFormat="1" ht="21" customHeight="1">
      <c r="P2" s="110" t="s">
        <v>15</v>
      </c>
    </row>
    <row r="3" spans="1:17" ht="17.25" customHeight="1">
      <c r="A3" s="426" t="s">
        <v>8</v>
      </c>
      <c r="B3" s="418" t="s">
        <v>16</v>
      </c>
      <c r="C3" s="418"/>
      <c r="D3" s="418"/>
      <c r="E3" s="419" t="s">
        <v>234</v>
      </c>
      <c r="F3" s="418" t="s">
        <v>235</v>
      </c>
      <c r="G3" s="418"/>
      <c r="H3" s="418"/>
      <c r="I3" s="420"/>
      <c r="J3" s="421" t="s">
        <v>236</v>
      </c>
      <c r="K3" s="418"/>
      <c r="L3" s="418"/>
      <c r="M3" s="423" t="s">
        <v>72</v>
      </c>
      <c r="N3" s="423" t="s">
        <v>237</v>
      </c>
      <c r="O3" s="423" t="s">
        <v>238</v>
      </c>
      <c r="P3" s="430" t="s">
        <v>73</v>
      </c>
      <c r="Q3" s="10"/>
    </row>
    <row r="4" spans="1:17" ht="17.25" customHeight="1">
      <c r="A4" s="427"/>
      <c r="B4" s="429" t="s">
        <v>239</v>
      </c>
      <c r="C4" s="429" t="s">
        <v>240</v>
      </c>
      <c r="D4" s="429" t="s">
        <v>241</v>
      </c>
      <c r="E4" s="418"/>
      <c r="F4" s="418" t="s">
        <v>17</v>
      </c>
      <c r="G4" s="418"/>
      <c r="H4" s="418"/>
      <c r="I4" s="420" t="s">
        <v>18</v>
      </c>
      <c r="J4" s="425" t="s">
        <v>19</v>
      </c>
      <c r="K4" s="418" t="s">
        <v>20</v>
      </c>
      <c r="L4" s="418" t="s">
        <v>21</v>
      </c>
      <c r="M4" s="424"/>
      <c r="N4" s="424"/>
      <c r="O4" s="424"/>
      <c r="P4" s="431"/>
      <c r="Q4" s="10"/>
    </row>
    <row r="5" spans="1:17" ht="17.25" customHeight="1">
      <c r="A5" s="428"/>
      <c r="B5" s="429"/>
      <c r="C5" s="429"/>
      <c r="D5" s="429"/>
      <c r="E5" s="418"/>
      <c r="F5" s="8" t="s">
        <v>22</v>
      </c>
      <c r="G5" s="8" t="s">
        <v>23</v>
      </c>
      <c r="H5" s="8" t="s">
        <v>24</v>
      </c>
      <c r="I5" s="420"/>
      <c r="J5" s="421"/>
      <c r="K5" s="418"/>
      <c r="L5" s="418"/>
      <c r="M5" s="424"/>
      <c r="N5" s="424"/>
      <c r="O5" s="424"/>
      <c r="P5" s="431"/>
      <c r="Q5" s="10"/>
    </row>
    <row r="6" spans="1:17" ht="17.25" customHeight="1">
      <c r="A6" s="407" t="s">
        <v>320</v>
      </c>
      <c r="B6" s="150">
        <v>19800</v>
      </c>
      <c r="C6" s="150">
        <v>41467</v>
      </c>
      <c r="D6" s="151">
        <v>39.85</v>
      </c>
      <c r="E6" s="150">
        <v>354877</v>
      </c>
      <c r="F6" s="150">
        <v>226765</v>
      </c>
      <c r="G6" s="150">
        <v>44560</v>
      </c>
      <c r="H6" s="150">
        <v>64898</v>
      </c>
      <c r="I6" s="162">
        <v>10989</v>
      </c>
      <c r="J6" s="152">
        <v>175</v>
      </c>
      <c r="K6" s="150">
        <v>701</v>
      </c>
      <c r="L6" s="150">
        <v>6789</v>
      </c>
      <c r="M6" s="150">
        <v>164503</v>
      </c>
      <c r="N6" s="150">
        <v>89678</v>
      </c>
      <c r="O6" s="161">
        <v>830.1</v>
      </c>
      <c r="P6" s="162">
        <v>217905</v>
      </c>
      <c r="Q6" s="10"/>
    </row>
    <row r="7" spans="1:17" ht="17.25" customHeight="1">
      <c r="A7" s="407"/>
      <c r="B7" s="191">
        <v>19887</v>
      </c>
      <c r="C7" s="191">
        <v>42008</v>
      </c>
      <c r="D7" s="192"/>
      <c r="E7" s="191">
        <v>775006</v>
      </c>
      <c r="F7" s="191">
        <v>585108</v>
      </c>
      <c r="G7" s="191">
        <v>58954</v>
      </c>
      <c r="H7" s="191">
        <v>55492</v>
      </c>
      <c r="I7" s="193">
        <v>12669</v>
      </c>
      <c r="J7" s="194">
        <v>5690</v>
      </c>
      <c r="K7" s="191">
        <v>3505</v>
      </c>
      <c r="L7" s="191">
        <v>53588</v>
      </c>
      <c r="M7" s="191"/>
      <c r="N7" s="191"/>
      <c r="O7" s="195"/>
      <c r="P7" s="193"/>
      <c r="Q7" s="10"/>
    </row>
    <row r="8" spans="1:17" ht="17.25" customHeight="1">
      <c r="A8" s="407">
        <v>19</v>
      </c>
      <c r="B8" s="40">
        <v>19812</v>
      </c>
      <c r="C8" s="40">
        <v>40920</v>
      </c>
      <c r="D8" s="153">
        <v>39.41</v>
      </c>
      <c r="E8" s="40">
        <v>387812</v>
      </c>
      <c r="F8" s="40">
        <v>249095</v>
      </c>
      <c r="G8" s="40">
        <v>44645</v>
      </c>
      <c r="H8" s="40">
        <v>75324</v>
      </c>
      <c r="I8" s="41">
        <v>10957</v>
      </c>
      <c r="J8" s="101">
        <v>203</v>
      </c>
      <c r="K8" s="40">
        <v>703</v>
      </c>
      <c r="L8" s="40">
        <v>6885</v>
      </c>
      <c r="M8" s="40">
        <v>174277</v>
      </c>
      <c r="N8" s="40">
        <v>91714</v>
      </c>
      <c r="O8" s="154">
        <v>908.2</v>
      </c>
      <c r="P8" s="41">
        <v>234845</v>
      </c>
      <c r="Q8" s="10"/>
    </row>
    <row r="9" spans="1:17" ht="17.25" customHeight="1">
      <c r="A9" s="407"/>
      <c r="B9" s="40">
        <v>19875</v>
      </c>
      <c r="C9" s="40">
        <v>41281</v>
      </c>
      <c r="D9" s="153"/>
      <c r="E9" s="40">
        <v>804254</v>
      </c>
      <c r="F9" s="40">
        <v>603704</v>
      </c>
      <c r="G9" s="40">
        <v>59820</v>
      </c>
      <c r="H9" s="40">
        <v>65924</v>
      </c>
      <c r="I9" s="41">
        <v>12642</v>
      </c>
      <c r="J9" s="101">
        <v>7105</v>
      </c>
      <c r="K9" s="40">
        <v>3515</v>
      </c>
      <c r="L9" s="40">
        <v>51544</v>
      </c>
      <c r="M9" s="40"/>
      <c r="N9" s="40"/>
      <c r="O9" s="154"/>
      <c r="P9" s="41"/>
      <c r="Q9" s="10"/>
    </row>
    <row r="10" spans="1:17" ht="17.25" customHeight="1">
      <c r="A10" s="414">
        <v>20</v>
      </c>
      <c r="B10" s="150">
        <v>16094</v>
      </c>
      <c r="C10" s="150">
        <v>31560</v>
      </c>
      <c r="D10" s="151">
        <v>30.62</v>
      </c>
      <c r="E10" s="150">
        <v>398201</v>
      </c>
      <c r="F10" s="150">
        <v>246884</v>
      </c>
      <c r="G10" s="150">
        <v>43903</v>
      </c>
      <c r="H10" s="150">
        <v>87161</v>
      </c>
      <c r="I10" s="162">
        <v>11163</v>
      </c>
      <c r="J10" s="152">
        <v>167</v>
      </c>
      <c r="K10" s="150">
        <v>171</v>
      </c>
      <c r="L10" s="150">
        <v>8752</v>
      </c>
      <c r="M10" s="150">
        <v>180340</v>
      </c>
      <c r="N10" s="150">
        <v>98872</v>
      </c>
      <c r="O10" s="161">
        <v>921.5</v>
      </c>
      <c r="P10" s="162">
        <v>248032</v>
      </c>
      <c r="Q10" s="10"/>
    </row>
    <row r="11" spans="1:17" ht="17.25" customHeight="1">
      <c r="A11" s="414"/>
      <c r="B11" s="40">
        <v>16349</v>
      </c>
      <c r="C11" s="40">
        <v>31557</v>
      </c>
      <c r="D11" s="153"/>
      <c r="E11" s="40">
        <v>892111</v>
      </c>
      <c r="F11" s="40">
        <v>616095</v>
      </c>
      <c r="G11" s="40">
        <v>59409</v>
      </c>
      <c r="H11" s="40">
        <v>76939</v>
      </c>
      <c r="I11" s="41">
        <v>12741</v>
      </c>
      <c r="J11" s="101">
        <v>5944</v>
      </c>
      <c r="K11" s="40">
        <v>855</v>
      </c>
      <c r="L11" s="40">
        <v>58937</v>
      </c>
      <c r="M11" s="40"/>
      <c r="N11" s="40"/>
      <c r="O11" s="154"/>
      <c r="P11" s="41"/>
      <c r="Q11" s="10"/>
    </row>
    <row r="12" spans="1:17" ht="17.25" customHeight="1">
      <c r="A12" s="409">
        <v>21</v>
      </c>
      <c r="B12" s="150">
        <v>16082</v>
      </c>
      <c r="C12" s="150">
        <v>31282</v>
      </c>
      <c r="D12" s="151">
        <v>30.37</v>
      </c>
      <c r="E12" s="150">
        <v>411556</v>
      </c>
      <c r="F12" s="150">
        <v>248839</v>
      </c>
      <c r="G12" s="150">
        <v>45511</v>
      </c>
      <c r="H12" s="150">
        <v>96632</v>
      </c>
      <c r="I12" s="162">
        <v>11073</v>
      </c>
      <c r="J12" s="152">
        <v>144</v>
      </c>
      <c r="K12" s="150">
        <v>157</v>
      </c>
      <c r="L12" s="150">
        <v>9200</v>
      </c>
      <c r="M12" s="150">
        <v>188024</v>
      </c>
      <c r="N12" s="150">
        <v>91193</v>
      </c>
      <c r="O12" s="161">
        <v>932.5</v>
      </c>
      <c r="P12" s="162">
        <v>259824</v>
      </c>
      <c r="Q12" s="10"/>
    </row>
    <row r="13" spans="1:17" ht="17.25" customHeight="1">
      <c r="A13" s="409"/>
      <c r="B13" s="191">
        <v>16164</v>
      </c>
      <c r="C13" s="191">
        <v>31564</v>
      </c>
      <c r="D13" s="192"/>
      <c r="E13" s="191">
        <v>892240</v>
      </c>
      <c r="F13" s="194">
        <v>654997</v>
      </c>
      <c r="G13" s="191">
        <v>60653</v>
      </c>
      <c r="H13" s="191">
        <v>91816</v>
      </c>
      <c r="I13" s="358">
        <v>12644</v>
      </c>
      <c r="J13" s="194">
        <v>5701</v>
      </c>
      <c r="K13" s="191">
        <v>785</v>
      </c>
      <c r="L13" s="191">
        <v>65644</v>
      </c>
      <c r="M13" s="191"/>
      <c r="N13" s="191"/>
      <c r="O13" s="195"/>
      <c r="P13" s="193"/>
      <c r="Q13" s="10"/>
    </row>
    <row r="14" spans="1:17" s="11" customFormat="1" ht="17.25" customHeight="1">
      <c r="A14" s="409">
        <v>22</v>
      </c>
      <c r="B14" s="278">
        <v>16049</v>
      </c>
      <c r="C14" s="251">
        <v>30798</v>
      </c>
      <c r="D14" s="252">
        <v>30.52</v>
      </c>
      <c r="E14" s="251">
        <v>412597</v>
      </c>
      <c r="F14" s="251">
        <v>242329</v>
      </c>
      <c r="G14" s="251">
        <v>46703</v>
      </c>
      <c r="H14" s="277">
        <v>102343</v>
      </c>
      <c r="I14" s="253">
        <v>11023</v>
      </c>
      <c r="J14" s="254">
        <v>158</v>
      </c>
      <c r="K14" s="251">
        <v>163</v>
      </c>
      <c r="L14" s="251">
        <v>9878</v>
      </c>
      <c r="M14" s="251">
        <v>194454</v>
      </c>
      <c r="N14" s="251">
        <v>102861</v>
      </c>
      <c r="O14" s="255">
        <v>924.5</v>
      </c>
      <c r="P14" s="253">
        <v>263250</v>
      </c>
      <c r="Q14" s="256"/>
    </row>
    <row r="15" spans="1:17" s="11" customFormat="1" ht="17.25" customHeight="1">
      <c r="A15" s="410"/>
      <c r="B15" s="257">
        <v>16164</v>
      </c>
      <c r="C15" s="257">
        <v>31262</v>
      </c>
      <c r="D15" s="258"/>
      <c r="E15" s="257">
        <v>901404</v>
      </c>
      <c r="F15" s="259">
        <v>652501</v>
      </c>
      <c r="G15" s="259">
        <v>60795</v>
      </c>
      <c r="H15" s="259">
        <v>96942</v>
      </c>
      <c r="I15" s="259">
        <v>12735</v>
      </c>
      <c r="J15" s="347">
        <v>6621</v>
      </c>
      <c r="K15" s="259">
        <v>815</v>
      </c>
      <c r="L15" s="259">
        <v>70995</v>
      </c>
      <c r="M15" s="259"/>
      <c r="N15" s="257"/>
      <c r="O15" s="359"/>
      <c r="P15" s="259"/>
      <c r="Q15" s="256"/>
    </row>
    <row r="16" spans="1:15" s="5" customFormat="1" ht="16.5" customHeight="1">
      <c r="A16" s="415" t="s">
        <v>275</v>
      </c>
      <c r="B16" s="416"/>
      <c r="C16" s="416"/>
      <c r="D16" s="82"/>
      <c r="E16" s="82"/>
      <c r="F16" s="82"/>
      <c r="G16" s="82"/>
      <c r="H16" s="82"/>
      <c r="I16" s="82"/>
      <c r="J16" s="82"/>
      <c r="K16" s="82"/>
      <c r="N16" s="60"/>
      <c r="O16" s="60"/>
    </row>
    <row r="17" spans="1:12" s="5" customFormat="1" ht="13.5" customHeight="1">
      <c r="A17" s="408" t="s">
        <v>307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213"/>
    </row>
    <row r="18" spans="1:12" s="5" customFormat="1" ht="13.5" customHeight="1">
      <c r="A18" s="408" t="s">
        <v>308</v>
      </c>
      <c r="B18" s="408"/>
      <c r="C18" s="408"/>
      <c r="D18" s="408"/>
      <c r="E18" s="408"/>
      <c r="F18" s="408"/>
      <c r="G18" s="408"/>
      <c r="H18" s="408"/>
      <c r="I18" s="408"/>
      <c r="J18" s="86"/>
      <c r="K18" s="86"/>
      <c r="L18" s="213"/>
    </row>
    <row r="19" spans="1:11" s="5" customFormat="1" ht="13.5" customHeight="1">
      <c r="A19" s="413"/>
      <c r="B19" s="413"/>
      <c r="C19" s="413"/>
      <c r="D19" s="413"/>
      <c r="E19" s="413"/>
      <c r="F19" s="413"/>
      <c r="G19" s="413"/>
      <c r="H19" s="413"/>
      <c r="I19" s="413"/>
      <c r="J19" s="86"/>
      <c r="K19" s="86"/>
    </row>
    <row r="20" spans="1:11" ht="13.5" customHeight="1">
      <c r="A20" s="411"/>
      <c r="B20" s="412"/>
      <c r="C20" s="412"/>
      <c r="D20" s="412"/>
      <c r="E20" s="412"/>
      <c r="F20" s="412"/>
      <c r="G20" s="412"/>
      <c r="H20" s="412"/>
      <c r="I20" s="412"/>
      <c r="J20" s="86"/>
      <c r="K20" s="86"/>
    </row>
    <row r="21" spans="2:11" ht="13.5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mergeCells count="29">
    <mergeCell ref="A3:A5"/>
    <mergeCell ref="A6:A7"/>
    <mergeCell ref="C4:C5"/>
    <mergeCell ref="P3:P5"/>
    <mergeCell ref="L4:L5"/>
    <mergeCell ref="M3:M5"/>
    <mergeCell ref="N3:N5"/>
    <mergeCell ref="D4:D5"/>
    <mergeCell ref="F4:H4"/>
    <mergeCell ref="B4:B5"/>
    <mergeCell ref="J1:P1"/>
    <mergeCell ref="B3:D3"/>
    <mergeCell ref="E3:E5"/>
    <mergeCell ref="F3:I3"/>
    <mergeCell ref="J3:L3"/>
    <mergeCell ref="B1:I1"/>
    <mergeCell ref="O3:O5"/>
    <mergeCell ref="I4:I5"/>
    <mergeCell ref="J4:J5"/>
    <mergeCell ref="K4:K5"/>
    <mergeCell ref="A8:A9"/>
    <mergeCell ref="A17:K17"/>
    <mergeCell ref="A14:A15"/>
    <mergeCell ref="A20:I20"/>
    <mergeCell ref="A19:I19"/>
    <mergeCell ref="A18:I18"/>
    <mergeCell ref="A10:A11"/>
    <mergeCell ref="A16:C16"/>
    <mergeCell ref="A12:A13"/>
  </mergeCells>
  <printOptions/>
  <pageMargins left="0.64" right="0.29" top="0.77" bottom="1" header="0.512" footer="0.512"/>
  <pageSetup horizontalDpi="300" verticalDpi="300" orientation="portrait" paperSize="9" scale="9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G16" sqref="G16"/>
    </sheetView>
  </sheetViews>
  <sheetFormatPr defaultColWidth="9.00390625" defaultRowHeight="13.5"/>
  <cols>
    <col min="1" max="1" width="7.125" style="3" customWidth="1"/>
    <col min="2" max="2" width="3.875" style="3" customWidth="1"/>
    <col min="3" max="9" width="9.50390625" style="3" customWidth="1"/>
    <col min="10" max="16384" width="9.00390625" style="3" customWidth="1"/>
  </cols>
  <sheetData>
    <row r="1" spans="1:9" s="4" customFormat="1" ht="21" customHeight="1">
      <c r="A1" s="401" t="s">
        <v>157</v>
      </c>
      <c r="B1" s="401"/>
      <c r="C1" s="401"/>
      <c r="D1" s="401"/>
      <c r="E1" s="401"/>
      <c r="F1" s="401"/>
      <c r="G1" s="401"/>
      <c r="H1" s="401"/>
      <c r="I1" s="401"/>
    </row>
    <row r="2" spans="1:10" s="5" customFormat="1" ht="21" customHeight="1">
      <c r="A2" s="5" t="s">
        <v>214</v>
      </c>
      <c r="J2" s="6" t="s">
        <v>133</v>
      </c>
    </row>
    <row r="3" spans="1:11" s="33" customFormat="1" ht="18.75" customHeight="1">
      <c r="A3" s="448" t="s">
        <v>89</v>
      </c>
      <c r="B3" s="449"/>
      <c r="C3" s="8" t="s">
        <v>128</v>
      </c>
      <c r="D3" s="8" t="s">
        <v>158</v>
      </c>
      <c r="E3" s="8" t="s">
        <v>246</v>
      </c>
      <c r="F3" s="8" t="s">
        <v>159</v>
      </c>
      <c r="G3" s="8" t="s">
        <v>160</v>
      </c>
      <c r="H3" s="8" t="s">
        <v>161</v>
      </c>
      <c r="I3" s="8" t="s">
        <v>162</v>
      </c>
      <c r="J3" s="9" t="s">
        <v>105</v>
      </c>
      <c r="K3" s="146"/>
    </row>
    <row r="4" spans="1:11" ht="18.75" customHeight="1">
      <c r="A4" s="452" t="s">
        <v>326</v>
      </c>
      <c r="B4" s="453"/>
      <c r="C4" s="217" t="s">
        <v>77</v>
      </c>
      <c r="D4" s="112">
        <v>5</v>
      </c>
      <c r="E4" s="112">
        <v>14</v>
      </c>
      <c r="F4" s="107" t="s">
        <v>71</v>
      </c>
      <c r="G4" s="112">
        <v>36</v>
      </c>
      <c r="H4" s="112">
        <v>4</v>
      </c>
      <c r="I4" s="112">
        <v>4</v>
      </c>
      <c r="J4" s="17">
        <v>63</v>
      </c>
      <c r="K4" s="10"/>
    </row>
    <row r="5" spans="1:11" ht="18.75" customHeight="1">
      <c r="A5" s="407"/>
      <c r="B5" s="414"/>
      <c r="C5" s="18" t="s">
        <v>78</v>
      </c>
      <c r="D5" s="111">
        <v>242</v>
      </c>
      <c r="E5" s="111">
        <v>418</v>
      </c>
      <c r="F5" s="111">
        <v>43</v>
      </c>
      <c r="G5" s="111">
        <v>1794</v>
      </c>
      <c r="H5" s="111">
        <v>790</v>
      </c>
      <c r="I5" s="111">
        <v>197</v>
      </c>
      <c r="J5" s="163">
        <v>3484</v>
      </c>
      <c r="K5" s="10"/>
    </row>
    <row r="6" spans="1:11" ht="18.75" customHeight="1">
      <c r="A6" s="452">
        <v>19</v>
      </c>
      <c r="B6" s="453"/>
      <c r="C6" s="201" t="s">
        <v>273</v>
      </c>
      <c r="D6" s="112">
        <v>7</v>
      </c>
      <c r="E6" s="107">
        <v>12</v>
      </c>
      <c r="F6" s="107" t="s">
        <v>71</v>
      </c>
      <c r="G6" s="112">
        <v>36</v>
      </c>
      <c r="H6" s="112">
        <v>5</v>
      </c>
      <c r="I6" s="17">
        <v>5</v>
      </c>
      <c r="J6" s="202">
        <v>65</v>
      </c>
      <c r="K6" s="10"/>
    </row>
    <row r="7" spans="1:11" ht="18.75" customHeight="1">
      <c r="A7" s="407"/>
      <c r="B7" s="414"/>
      <c r="C7" s="225" t="s">
        <v>274</v>
      </c>
      <c r="D7" s="16">
        <v>245</v>
      </c>
      <c r="E7" s="16">
        <v>437</v>
      </c>
      <c r="F7" s="16">
        <v>47</v>
      </c>
      <c r="G7" s="16">
        <v>1831</v>
      </c>
      <c r="H7" s="16">
        <v>815</v>
      </c>
      <c r="I7" s="17">
        <v>201</v>
      </c>
      <c r="J7" s="221">
        <v>3576</v>
      </c>
      <c r="K7" s="10"/>
    </row>
    <row r="8" spans="1:11" ht="18.75" customHeight="1">
      <c r="A8" s="452">
        <v>20</v>
      </c>
      <c r="B8" s="453"/>
      <c r="C8" s="201" t="s">
        <v>273</v>
      </c>
      <c r="D8" s="112">
        <v>5</v>
      </c>
      <c r="E8" s="112">
        <v>10</v>
      </c>
      <c r="F8" s="107" t="s">
        <v>71</v>
      </c>
      <c r="G8" s="112">
        <v>37</v>
      </c>
      <c r="H8" s="112">
        <v>6</v>
      </c>
      <c r="I8" s="155">
        <v>6</v>
      </c>
      <c r="J8" s="226">
        <v>64</v>
      </c>
      <c r="K8" s="10"/>
    </row>
    <row r="9" spans="1:11" ht="18.75" customHeight="1">
      <c r="A9" s="450"/>
      <c r="B9" s="451"/>
      <c r="C9" s="208" t="s">
        <v>274</v>
      </c>
      <c r="D9" s="111">
        <v>229</v>
      </c>
      <c r="E9" s="111">
        <v>384</v>
      </c>
      <c r="F9" s="111">
        <v>40</v>
      </c>
      <c r="G9" s="111">
        <v>1718</v>
      </c>
      <c r="H9" s="111">
        <v>797</v>
      </c>
      <c r="I9" s="163">
        <v>198</v>
      </c>
      <c r="J9" s="166">
        <v>3366</v>
      </c>
      <c r="K9" s="10"/>
    </row>
    <row r="10" spans="1:10" s="34" customFormat="1" ht="18.75" customHeight="1">
      <c r="A10" s="407">
        <v>21</v>
      </c>
      <c r="B10" s="414"/>
      <c r="C10" s="225" t="s">
        <v>273</v>
      </c>
      <c r="D10" s="16">
        <v>6</v>
      </c>
      <c r="E10" s="103">
        <v>13</v>
      </c>
      <c r="F10" s="103" t="s">
        <v>71</v>
      </c>
      <c r="G10" s="16">
        <v>37</v>
      </c>
      <c r="H10" s="16">
        <v>6</v>
      </c>
      <c r="I10" s="17">
        <v>2</v>
      </c>
      <c r="J10" s="342">
        <f>SUM(D10:I10)</f>
        <v>64</v>
      </c>
    </row>
    <row r="11" spans="1:10" s="34" customFormat="1" ht="18.75" customHeight="1">
      <c r="A11" s="450"/>
      <c r="B11" s="451"/>
      <c r="C11" s="208" t="s">
        <v>274</v>
      </c>
      <c r="D11" s="111">
        <v>233</v>
      </c>
      <c r="E11" s="111">
        <v>391</v>
      </c>
      <c r="F11" s="111">
        <v>41</v>
      </c>
      <c r="G11" s="111">
        <v>1751</v>
      </c>
      <c r="H11" s="111">
        <v>828</v>
      </c>
      <c r="I11" s="163">
        <v>206</v>
      </c>
      <c r="J11" s="166">
        <f>SUM(D11:I11)</f>
        <v>3450</v>
      </c>
    </row>
    <row r="12" spans="1:10" s="197" customFormat="1" ht="18.75" customHeight="1">
      <c r="A12" s="454">
        <v>22</v>
      </c>
      <c r="B12" s="409"/>
      <c r="C12" s="225" t="s">
        <v>273</v>
      </c>
      <c r="D12" s="337">
        <v>5</v>
      </c>
      <c r="E12" s="271">
        <v>13</v>
      </c>
      <c r="F12" s="340" t="s">
        <v>217</v>
      </c>
      <c r="G12" s="344">
        <v>37</v>
      </c>
      <c r="H12" s="344">
        <v>6</v>
      </c>
      <c r="I12" s="344">
        <v>3</v>
      </c>
      <c r="J12" s="341">
        <f>SUM(D12:I12)</f>
        <v>64</v>
      </c>
    </row>
    <row r="13" spans="1:10" s="197" customFormat="1" ht="18.75" customHeight="1">
      <c r="A13" s="410"/>
      <c r="B13" s="455"/>
      <c r="C13" s="343" t="s">
        <v>274</v>
      </c>
      <c r="D13" s="269">
        <v>233</v>
      </c>
      <c r="E13" s="266">
        <v>382</v>
      </c>
      <c r="F13" s="266">
        <v>40</v>
      </c>
      <c r="G13" s="266">
        <v>1746</v>
      </c>
      <c r="H13" s="269">
        <v>846</v>
      </c>
      <c r="I13" s="266">
        <v>207</v>
      </c>
      <c r="J13" s="272">
        <f>SUM(D13:I13)</f>
        <v>3454</v>
      </c>
    </row>
    <row r="14" spans="1:4" s="5" customFormat="1" ht="18.75" customHeight="1">
      <c r="A14" s="416" t="s">
        <v>163</v>
      </c>
      <c r="B14" s="416"/>
      <c r="C14" s="416"/>
      <c r="D14" s="416"/>
    </row>
    <row r="17" ht="12">
      <c r="E17" s="3" t="s">
        <v>267</v>
      </c>
    </row>
  </sheetData>
  <mergeCells count="8">
    <mergeCell ref="A14:D14"/>
    <mergeCell ref="A1:I1"/>
    <mergeCell ref="A3:B3"/>
    <mergeCell ref="A10:B11"/>
    <mergeCell ref="A4:B5"/>
    <mergeCell ref="A6:B7"/>
    <mergeCell ref="A8:B9"/>
    <mergeCell ref="A12:B1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H9" sqref="H9"/>
    </sheetView>
  </sheetViews>
  <sheetFormatPr defaultColWidth="9.00390625" defaultRowHeight="13.5"/>
  <cols>
    <col min="1" max="1" width="9.00390625" style="3" customWidth="1"/>
    <col min="2" max="2" width="10.00390625" style="3" customWidth="1"/>
    <col min="3" max="3" width="9.75390625" style="3" customWidth="1"/>
    <col min="4" max="4" width="10.25390625" style="3" customWidth="1"/>
    <col min="5" max="5" width="10.00390625" style="3" customWidth="1"/>
    <col min="6" max="6" width="10.125" style="3" customWidth="1"/>
    <col min="7" max="16384" width="9.00390625" style="3" customWidth="1"/>
  </cols>
  <sheetData>
    <row r="1" spans="1:7" s="4" customFormat="1" ht="21" customHeight="1">
      <c r="A1" s="401" t="s">
        <v>164</v>
      </c>
      <c r="B1" s="401"/>
      <c r="C1" s="401"/>
      <c r="D1" s="401"/>
      <c r="E1" s="401"/>
      <c r="F1" s="401"/>
      <c r="G1" s="401"/>
    </row>
    <row r="2" spans="1:8" s="5" customFormat="1" ht="21" customHeight="1">
      <c r="A2" s="82" t="s">
        <v>214</v>
      </c>
      <c r="G2" s="456" t="s">
        <v>268</v>
      </c>
      <c r="H2" s="456"/>
    </row>
    <row r="3" spans="1:9" s="36" customFormat="1" ht="18.75" customHeight="1">
      <c r="A3" s="129" t="s">
        <v>89</v>
      </c>
      <c r="B3" s="35" t="s">
        <v>165</v>
      </c>
      <c r="C3" s="35" t="s">
        <v>166</v>
      </c>
      <c r="D3" s="35" t="s">
        <v>211</v>
      </c>
      <c r="E3" s="35" t="s">
        <v>167</v>
      </c>
      <c r="F3" s="35" t="s">
        <v>168</v>
      </c>
      <c r="G3" s="35" t="s">
        <v>169</v>
      </c>
      <c r="H3" s="58" t="s">
        <v>105</v>
      </c>
      <c r="I3" s="59"/>
    </row>
    <row r="4" spans="1:9" ht="18.75" customHeight="1">
      <c r="A4" s="131" t="s">
        <v>320</v>
      </c>
      <c r="B4" s="90">
        <v>101</v>
      </c>
      <c r="C4" s="90">
        <v>184</v>
      </c>
      <c r="D4" s="90">
        <v>2</v>
      </c>
      <c r="E4" s="90">
        <v>207</v>
      </c>
      <c r="F4" s="90">
        <v>115</v>
      </c>
      <c r="G4" s="90">
        <v>1</v>
      </c>
      <c r="H4" s="91">
        <v>610</v>
      </c>
      <c r="I4" s="10"/>
    </row>
    <row r="5" spans="1:8" s="10" customFormat="1" ht="18.75" customHeight="1">
      <c r="A5" s="131">
        <v>19</v>
      </c>
      <c r="B5" s="90">
        <v>107</v>
      </c>
      <c r="C5" s="90">
        <v>187</v>
      </c>
      <c r="D5" s="90">
        <v>2</v>
      </c>
      <c r="E5" s="90">
        <v>222</v>
      </c>
      <c r="F5" s="90">
        <v>128</v>
      </c>
      <c r="G5" s="90">
        <v>1</v>
      </c>
      <c r="H5" s="91">
        <v>647</v>
      </c>
    </row>
    <row r="6" spans="1:9" s="34" customFormat="1" ht="18.75" customHeight="1">
      <c r="A6" s="227">
        <v>20</v>
      </c>
      <c r="B6" s="228">
        <v>110</v>
      </c>
      <c r="C6" s="228">
        <v>194</v>
      </c>
      <c r="D6" s="228">
        <v>2</v>
      </c>
      <c r="E6" s="228">
        <v>233</v>
      </c>
      <c r="F6" s="228">
        <v>137</v>
      </c>
      <c r="G6" s="228">
        <v>1</v>
      </c>
      <c r="H6" s="229">
        <f>SUM(B6:G6)</f>
        <v>677</v>
      </c>
      <c r="I6" s="200"/>
    </row>
    <row r="7" spans="1:8" s="10" customFormat="1" ht="18.75" customHeight="1">
      <c r="A7" s="131">
        <v>21</v>
      </c>
      <c r="B7" s="90">
        <v>109</v>
      </c>
      <c r="C7" s="90">
        <v>196</v>
      </c>
      <c r="D7" s="90">
        <v>2</v>
      </c>
      <c r="E7" s="90">
        <v>242</v>
      </c>
      <c r="F7" s="90">
        <v>157</v>
      </c>
      <c r="G7" s="90">
        <v>1</v>
      </c>
      <c r="H7" s="91">
        <f>SUM(B7:G7)</f>
        <v>707</v>
      </c>
    </row>
    <row r="8" spans="1:8" s="256" customFormat="1" ht="18.75" customHeight="1">
      <c r="A8" s="273">
        <v>22</v>
      </c>
      <c r="B8" s="268">
        <v>114</v>
      </c>
      <c r="C8" s="268">
        <v>197</v>
      </c>
      <c r="D8" s="268">
        <v>2</v>
      </c>
      <c r="E8" s="268">
        <v>265</v>
      </c>
      <c r="F8" s="268">
        <v>161</v>
      </c>
      <c r="G8" s="268">
        <v>1</v>
      </c>
      <c r="H8" s="335">
        <f>SUM(B8:G8)</f>
        <v>740</v>
      </c>
    </row>
    <row r="9" spans="1:2" s="5" customFormat="1" ht="18.75" customHeight="1">
      <c r="A9" s="415" t="s">
        <v>221</v>
      </c>
      <c r="B9" s="415"/>
    </row>
    <row r="10" spans="6:8" ht="12">
      <c r="F10" s="416"/>
      <c r="G10" s="416"/>
      <c r="H10" s="416"/>
    </row>
  </sheetData>
  <mergeCells count="4">
    <mergeCell ref="A9:B9"/>
    <mergeCell ref="A1:G1"/>
    <mergeCell ref="G2:H2"/>
    <mergeCell ref="F10:H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B8" sqref="B8"/>
    </sheetView>
  </sheetViews>
  <sheetFormatPr defaultColWidth="9.00390625" defaultRowHeight="13.5"/>
  <cols>
    <col min="1" max="1" width="11.50390625" style="3" customWidth="1"/>
    <col min="2" max="2" width="10.50390625" style="3" customWidth="1"/>
    <col min="3" max="3" width="9.625" style="3" customWidth="1"/>
    <col min="4" max="4" width="9.50390625" style="3" customWidth="1"/>
    <col min="5" max="6" width="7.75390625" style="3" customWidth="1"/>
    <col min="7" max="7" width="8.875" style="3" customWidth="1"/>
    <col min="8" max="11" width="7.75390625" style="3" customWidth="1"/>
    <col min="12" max="16384" width="9.00390625" style="3" customWidth="1"/>
  </cols>
  <sheetData>
    <row r="1" spans="1:11" s="4" customFormat="1" ht="21" customHeight="1">
      <c r="A1" s="457" t="s">
        <v>219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1" s="5" customFormat="1" ht="21" customHeight="1">
      <c r="A2" s="114" t="s">
        <v>170</v>
      </c>
      <c r="K2" s="110" t="s">
        <v>171</v>
      </c>
    </row>
    <row r="3" spans="1:11" ht="21">
      <c r="A3" s="106" t="s">
        <v>89</v>
      </c>
      <c r="B3" s="8" t="s">
        <v>172</v>
      </c>
      <c r="C3" s="37" t="s">
        <v>107</v>
      </c>
      <c r="D3" s="37" t="s">
        <v>108</v>
      </c>
      <c r="E3" s="37" t="s">
        <v>109</v>
      </c>
      <c r="F3" s="37" t="s">
        <v>110</v>
      </c>
      <c r="G3" s="37" t="s">
        <v>111</v>
      </c>
      <c r="H3" s="37" t="s">
        <v>112</v>
      </c>
      <c r="I3" s="37" t="s">
        <v>113</v>
      </c>
      <c r="J3" s="37" t="s">
        <v>114</v>
      </c>
      <c r="K3" s="115" t="s">
        <v>115</v>
      </c>
    </row>
    <row r="4" spans="1:11" ht="18.75" customHeight="1">
      <c r="A4" s="2" t="s">
        <v>320</v>
      </c>
      <c r="B4" s="16">
        <v>1089111</v>
      </c>
      <c r="C4" s="16">
        <v>313413</v>
      </c>
      <c r="D4" s="16">
        <v>104077</v>
      </c>
      <c r="E4" s="16">
        <v>4294</v>
      </c>
      <c r="F4" s="16">
        <v>31318</v>
      </c>
      <c r="G4" s="16">
        <v>621632</v>
      </c>
      <c r="H4" s="91">
        <v>355</v>
      </c>
      <c r="I4" s="16">
        <v>2807</v>
      </c>
      <c r="J4" s="103">
        <v>630</v>
      </c>
      <c r="K4" s="17">
        <v>10585</v>
      </c>
    </row>
    <row r="5" spans="1:11" s="10" customFormat="1" ht="18.75" customHeight="1">
      <c r="A5" s="2">
        <v>19</v>
      </c>
      <c r="B5" s="16">
        <v>1008672</v>
      </c>
      <c r="C5" s="16">
        <v>311591</v>
      </c>
      <c r="D5" s="16">
        <v>106262</v>
      </c>
      <c r="E5" s="16">
        <v>3753</v>
      </c>
      <c r="F5" s="16">
        <v>34645</v>
      </c>
      <c r="G5" s="16">
        <v>535759</v>
      </c>
      <c r="H5" s="91">
        <v>237</v>
      </c>
      <c r="I5" s="16">
        <v>2895</v>
      </c>
      <c r="J5" s="103">
        <v>1136</v>
      </c>
      <c r="K5" s="17">
        <v>12394</v>
      </c>
    </row>
    <row r="6" spans="1:12" s="34" customFormat="1" ht="18.75" customHeight="1">
      <c r="A6" s="2">
        <v>20</v>
      </c>
      <c r="B6" s="16">
        <v>1057732</v>
      </c>
      <c r="C6" s="16">
        <v>317978</v>
      </c>
      <c r="D6" s="16">
        <v>112222</v>
      </c>
      <c r="E6" s="16">
        <v>3622</v>
      </c>
      <c r="F6" s="16">
        <v>28895</v>
      </c>
      <c r="G6" s="16">
        <v>582150</v>
      </c>
      <c r="H6" s="91">
        <v>0</v>
      </c>
      <c r="I6" s="16">
        <v>1943</v>
      </c>
      <c r="J6" s="103">
        <v>846</v>
      </c>
      <c r="K6" s="17">
        <v>10076</v>
      </c>
      <c r="L6" s="241"/>
    </row>
    <row r="7" spans="1:12" ht="18.75" customHeight="1">
      <c r="A7" s="2">
        <v>21</v>
      </c>
      <c r="B7" s="16">
        <v>1094502</v>
      </c>
      <c r="C7" s="16">
        <v>333165</v>
      </c>
      <c r="D7" s="16">
        <v>119444</v>
      </c>
      <c r="E7" s="16">
        <v>4499</v>
      </c>
      <c r="F7" s="16">
        <v>31400</v>
      </c>
      <c r="G7" s="16">
        <v>592590</v>
      </c>
      <c r="H7" s="91">
        <v>0</v>
      </c>
      <c r="I7" s="16">
        <v>2655</v>
      </c>
      <c r="J7" s="103">
        <v>977</v>
      </c>
      <c r="K7" s="17">
        <v>9772</v>
      </c>
      <c r="L7" s="345"/>
    </row>
    <row r="8" spans="1:12" s="11" customFormat="1" ht="18.75" customHeight="1">
      <c r="A8" s="265">
        <v>22</v>
      </c>
      <c r="B8" s="269">
        <f>SUM(C8:K8)</f>
        <v>1233923</v>
      </c>
      <c r="C8" s="266">
        <v>357135</v>
      </c>
      <c r="D8" s="266">
        <v>128800</v>
      </c>
      <c r="E8" s="266">
        <v>5400</v>
      </c>
      <c r="F8" s="266">
        <v>42718</v>
      </c>
      <c r="G8" s="266">
        <v>686113</v>
      </c>
      <c r="H8" s="268">
        <v>381</v>
      </c>
      <c r="I8" s="269">
        <v>1589</v>
      </c>
      <c r="J8" s="267">
        <v>1131</v>
      </c>
      <c r="K8" s="269">
        <v>10656</v>
      </c>
      <c r="L8" s="274"/>
    </row>
    <row r="9" ht="18.75" customHeight="1">
      <c r="A9" s="81" t="s">
        <v>330</v>
      </c>
    </row>
    <row r="10" ht="21" customHeight="1"/>
  </sheetData>
  <mergeCells count="1">
    <mergeCell ref="A1:K1"/>
  </mergeCells>
  <printOptions/>
  <pageMargins left="0.5" right="0.19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SheetLayoutView="100" workbookViewId="0" topLeftCell="A1">
      <selection activeCell="H13" sqref="H13"/>
    </sheetView>
  </sheetViews>
  <sheetFormatPr defaultColWidth="9.00390625" defaultRowHeight="13.5"/>
  <cols>
    <col min="1" max="1" width="8.875" style="3" customWidth="1"/>
    <col min="2" max="2" width="8.25390625" style="3" bestFit="1" customWidth="1"/>
    <col min="3" max="3" width="6.375" style="3" bestFit="1" customWidth="1"/>
    <col min="4" max="7" width="5.50390625" style="3" bestFit="1" customWidth="1"/>
    <col min="8" max="9" width="4.125" style="3" bestFit="1" customWidth="1"/>
    <col min="10" max="11" width="4.625" style="3" customWidth="1"/>
    <col min="12" max="13" width="5.50390625" style="3" bestFit="1" customWidth="1"/>
    <col min="14" max="19" width="3.50390625" style="3" customWidth="1"/>
    <col min="20" max="16384" width="9.00390625" style="3" customWidth="1"/>
  </cols>
  <sheetData>
    <row r="1" spans="2:20" ht="21" customHeight="1">
      <c r="B1" s="4" t="s">
        <v>173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6:19" s="5" customFormat="1" ht="21" customHeight="1">
      <c r="P2" s="13"/>
      <c r="Q2" s="13"/>
      <c r="R2" s="13"/>
      <c r="S2" s="116" t="s">
        <v>38</v>
      </c>
    </row>
    <row r="3" spans="1:19" ht="27" customHeight="1">
      <c r="A3" s="460" t="s">
        <v>89</v>
      </c>
      <c r="B3" s="458" t="s">
        <v>138</v>
      </c>
      <c r="C3" s="458"/>
      <c r="D3" s="458" t="s">
        <v>107</v>
      </c>
      <c r="E3" s="458"/>
      <c r="F3" s="458" t="s">
        <v>108</v>
      </c>
      <c r="G3" s="458"/>
      <c r="H3" s="458" t="s">
        <v>109</v>
      </c>
      <c r="I3" s="458"/>
      <c r="J3" s="458" t="s">
        <v>110</v>
      </c>
      <c r="K3" s="458"/>
      <c r="L3" s="458" t="s">
        <v>111</v>
      </c>
      <c r="M3" s="458"/>
      <c r="N3" s="458" t="s">
        <v>112</v>
      </c>
      <c r="O3" s="458"/>
      <c r="P3" s="458" t="s">
        <v>113</v>
      </c>
      <c r="Q3" s="458"/>
      <c r="R3" s="458" t="s">
        <v>114</v>
      </c>
      <c r="S3" s="459"/>
    </row>
    <row r="4" spans="1:19" ht="59.25" customHeight="1">
      <c r="A4" s="461"/>
      <c r="B4" s="38" t="s">
        <v>174</v>
      </c>
      <c r="C4" s="38" t="s">
        <v>175</v>
      </c>
      <c r="D4" s="38" t="s">
        <v>174</v>
      </c>
      <c r="E4" s="38" t="s">
        <v>175</v>
      </c>
      <c r="F4" s="38" t="s">
        <v>174</v>
      </c>
      <c r="G4" s="38" t="s">
        <v>175</v>
      </c>
      <c r="H4" s="38" t="s">
        <v>174</v>
      </c>
      <c r="I4" s="38" t="s">
        <v>175</v>
      </c>
      <c r="J4" s="38" t="s">
        <v>174</v>
      </c>
      <c r="K4" s="38" t="s">
        <v>175</v>
      </c>
      <c r="L4" s="38" t="s">
        <v>174</v>
      </c>
      <c r="M4" s="38" t="s">
        <v>175</v>
      </c>
      <c r="N4" s="38" t="s">
        <v>174</v>
      </c>
      <c r="O4" s="38" t="s">
        <v>175</v>
      </c>
      <c r="P4" s="38" t="s">
        <v>174</v>
      </c>
      <c r="Q4" s="38" t="s">
        <v>175</v>
      </c>
      <c r="R4" s="38" t="s">
        <v>174</v>
      </c>
      <c r="S4" s="39" t="s">
        <v>175</v>
      </c>
    </row>
    <row r="5" spans="1:20" ht="24" customHeight="1">
      <c r="A5" s="42" t="s">
        <v>320</v>
      </c>
      <c r="B5" s="40">
        <v>14739</v>
      </c>
      <c r="C5" s="40">
        <v>20020</v>
      </c>
      <c r="D5" s="40">
        <v>4594</v>
      </c>
      <c r="E5" s="40">
        <v>6629</v>
      </c>
      <c r="F5" s="40">
        <v>3959</v>
      </c>
      <c r="G5" s="40">
        <v>5666</v>
      </c>
      <c r="H5" s="40">
        <v>340</v>
      </c>
      <c r="I5" s="40">
        <v>551</v>
      </c>
      <c r="J5" s="40">
        <v>775</v>
      </c>
      <c r="K5" s="40">
        <v>817</v>
      </c>
      <c r="L5" s="40">
        <v>4871</v>
      </c>
      <c r="M5" s="40">
        <v>6113</v>
      </c>
      <c r="N5" s="1">
        <v>1</v>
      </c>
      <c r="O5" s="1">
        <v>1</v>
      </c>
      <c r="P5" s="40">
        <v>196</v>
      </c>
      <c r="Q5" s="40">
        <v>240</v>
      </c>
      <c r="R5" s="40">
        <v>3</v>
      </c>
      <c r="S5" s="41">
        <v>3</v>
      </c>
      <c r="T5" s="10"/>
    </row>
    <row r="6" spans="1:19" ht="24" customHeight="1">
      <c r="A6" s="42">
        <v>19</v>
      </c>
      <c r="B6" s="40">
        <v>14813</v>
      </c>
      <c r="C6" s="40">
        <v>19971</v>
      </c>
      <c r="D6" s="40">
        <v>4630</v>
      </c>
      <c r="E6" s="40">
        <v>6556</v>
      </c>
      <c r="F6" s="40">
        <v>4034</v>
      </c>
      <c r="G6" s="40">
        <v>5743</v>
      </c>
      <c r="H6" s="40">
        <v>291</v>
      </c>
      <c r="I6" s="40">
        <v>505</v>
      </c>
      <c r="J6" s="40">
        <v>854</v>
      </c>
      <c r="K6" s="40">
        <v>891</v>
      </c>
      <c r="L6" s="40">
        <v>4808</v>
      </c>
      <c r="M6" s="40">
        <v>6059</v>
      </c>
      <c r="N6" s="1">
        <v>1</v>
      </c>
      <c r="O6" s="1">
        <v>1</v>
      </c>
      <c r="P6" s="40">
        <v>191</v>
      </c>
      <c r="Q6" s="40">
        <v>212</v>
      </c>
      <c r="R6" s="40">
        <v>4</v>
      </c>
      <c r="S6" s="41">
        <v>4</v>
      </c>
    </row>
    <row r="7" spans="1:19" s="200" customFormat="1" ht="24" customHeight="1">
      <c r="A7" s="42">
        <v>20</v>
      </c>
      <c r="B7" s="40">
        <v>15416</v>
      </c>
      <c r="C7" s="40">
        <v>20210</v>
      </c>
      <c r="D7" s="40">
        <v>4875</v>
      </c>
      <c r="E7" s="40">
        <v>6667</v>
      </c>
      <c r="F7" s="40">
        <v>4200</v>
      </c>
      <c r="G7" s="40">
        <v>5748</v>
      </c>
      <c r="H7" s="40">
        <v>258</v>
      </c>
      <c r="I7" s="40">
        <v>467</v>
      </c>
      <c r="J7" s="40">
        <v>913</v>
      </c>
      <c r="K7" s="40">
        <v>942</v>
      </c>
      <c r="L7" s="40">
        <v>5020</v>
      </c>
      <c r="M7" s="40">
        <v>6220</v>
      </c>
      <c r="N7" s="1" t="s">
        <v>71</v>
      </c>
      <c r="O7" s="1" t="s">
        <v>71</v>
      </c>
      <c r="P7" s="40">
        <v>143</v>
      </c>
      <c r="Q7" s="40">
        <v>159</v>
      </c>
      <c r="R7" s="40">
        <v>7</v>
      </c>
      <c r="S7" s="41">
        <v>7</v>
      </c>
    </row>
    <row r="8" spans="1:19" s="10" customFormat="1" ht="24" customHeight="1">
      <c r="A8" s="42">
        <v>21</v>
      </c>
      <c r="B8" s="40">
        <v>16221</v>
      </c>
      <c r="C8" s="40">
        <v>20682</v>
      </c>
      <c r="D8" s="40">
        <v>5131</v>
      </c>
      <c r="E8" s="40">
        <v>6785</v>
      </c>
      <c r="F8" s="40">
        <v>4441</v>
      </c>
      <c r="G8" s="40">
        <v>5891</v>
      </c>
      <c r="H8" s="40">
        <v>238</v>
      </c>
      <c r="I8" s="40">
        <v>452</v>
      </c>
      <c r="J8" s="40">
        <v>951</v>
      </c>
      <c r="K8" s="40">
        <v>975</v>
      </c>
      <c r="L8" s="40">
        <v>5305</v>
      </c>
      <c r="M8" s="40">
        <v>6383</v>
      </c>
      <c r="N8" s="1">
        <v>1</v>
      </c>
      <c r="O8" s="1">
        <v>1</v>
      </c>
      <c r="P8" s="40">
        <v>152</v>
      </c>
      <c r="Q8" s="40">
        <v>193</v>
      </c>
      <c r="R8" s="40">
        <v>2</v>
      </c>
      <c r="S8" s="41">
        <v>2</v>
      </c>
    </row>
    <row r="9" spans="1:19" s="256" customFormat="1" ht="24" customHeight="1">
      <c r="A9" s="275">
        <v>22</v>
      </c>
      <c r="B9" s="257">
        <f>SUM(D9+F9+H9+J9+L9+N9+P9+R9)</f>
        <v>17265</v>
      </c>
      <c r="C9" s="257">
        <f>SUM(E9+G9+I9+K9+M9+O9+Q9+S9)</f>
        <v>21706</v>
      </c>
      <c r="D9" s="257">
        <v>5457</v>
      </c>
      <c r="E9" s="257">
        <v>7158</v>
      </c>
      <c r="F9" s="257">
        <v>4790</v>
      </c>
      <c r="G9" s="257">
        <v>6221</v>
      </c>
      <c r="H9" s="257">
        <v>263</v>
      </c>
      <c r="I9" s="257">
        <v>473</v>
      </c>
      <c r="J9" s="257">
        <v>1050</v>
      </c>
      <c r="K9" s="257">
        <v>1079</v>
      </c>
      <c r="L9" s="257">
        <v>5603</v>
      </c>
      <c r="M9" s="257">
        <v>6646</v>
      </c>
      <c r="N9" s="276">
        <v>1</v>
      </c>
      <c r="O9" s="276">
        <v>1</v>
      </c>
      <c r="P9" s="347">
        <v>96</v>
      </c>
      <c r="Q9" s="257">
        <v>123</v>
      </c>
      <c r="R9" s="257">
        <v>5</v>
      </c>
      <c r="S9" s="259">
        <v>5</v>
      </c>
    </row>
    <row r="10" spans="1:19" ht="17.25" customHeight="1">
      <c r="A10" s="415" t="s">
        <v>79</v>
      </c>
      <c r="B10" s="415"/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5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</sheetData>
  <mergeCells count="11">
    <mergeCell ref="D3:E3"/>
    <mergeCell ref="F3:G3"/>
    <mergeCell ref="A10:B10"/>
    <mergeCell ref="P3:Q3"/>
    <mergeCell ref="A3:A4"/>
    <mergeCell ref="B3:C3"/>
    <mergeCell ref="R3:S3"/>
    <mergeCell ref="H3:I3"/>
    <mergeCell ref="J3:K3"/>
    <mergeCell ref="L3:M3"/>
    <mergeCell ref="N3:O3"/>
  </mergeCells>
  <printOptions/>
  <pageMargins left="0.78" right="0.74" top="0.79" bottom="1" header="0.512" footer="0.51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3"/>
  <sheetViews>
    <sheetView zoomScaleSheetLayoutView="100" workbookViewId="0" topLeftCell="A1">
      <selection activeCell="A11" sqref="A11:L11"/>
    </sheetView>
  </sheetViews>
  <sheetFormatPr defaultColWidth="9.00390625" defaultRowHeight="13.5"/>
  <cols>
    <col min="1" max="1" width="9.50390625" style="30" customWidth="1"/>
    <col min="2" max="18" width="4.625" style="30" customWidth="1"/>
    <col min="19" max="19" width="4.50390625" style="30" customWidth="1"/>
    <col min="20" max="20" width="9.00390625" style="30" hidden="1" customWidth="1"/>
    <col min="21" max="16384" width="9.00390625" style="30" customWidth="1"/>
  </cols>
  <sheetData>
    <row r="1" spans="1:19" s="26" customFormat="1" ht="18.75">
      <c r="A1" s="444" t="s">
        <v>233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</row>
    <row r="2" spans="1:19" s="27" customFormat="1" ht="18.75" customHeight="1">
      <c r="A2" s="119" t="s">
        <v>130</v>
      </c>
      <c r="S2" s="117" t="s">
        <v>171</v>
      </c>
    </row>
    <row r="3" spans="1:20" ht="27" customHeight="1">
      <c r="A3" s="464" t="s">
        <v>89</v>
      </c>
      <c r="B3" s="43" t="s">
        <v>176</v>
      </c>
      <c r="C3" s="466" t="s">
        <v>177</v>
      </c>
      <c r="D3" s="466"/>
      <c r="E3" s="466"/>
      <c r="F3" s="466"/>
      <c r="G3" s="466"/>
      <c r="H3" s="466"/>
      <c r="I3" s="466"/>
      <c r="J3" s="466"/>
      <c r="K3" s="466" t="s">
        <v>178</v>
      </c>
      <c r="L3" s="466"/>
      <c r="M3" s="466" t="s">
        <v>179</v>
      </c>
      <c r="N3" s="466"/>
      <c r="O3" s="466"/>
      <c r="P3" s="466"/>
      <c r="Q3" s="466"/>
      <c r="R3" s="467" t="s">
        <v>180</v>
      </c>
      <c r="S3" s="468"/>
      <c r="T3" s="66"/>
    </row>
    <row r="4" spans="1:20" s="44" customFormat="1" ht="149.25" customHeight="1">
      <c r="A4" s="465"/>
      <c r="B4" s="295" t="s">
        <v>181</v>
      </c>
      <c r="C4" s="295" t="s">
        <v>242</v>
      </c>
      <c r="D4" s="295" t="s">
        <v>243</v>
      </c>
      <c r="E4" s="295" t="s">
        <v>249</v>
      </c>
      <c r="F4" s="295" t="s">
        <v>250</v>
      </c>
      <c r="G4" s="295" t="s">
        <v>182</v>
      </c>
      <c r="H4" s="295" t="s">
        <v>183</v>
      </c>
      <c r="I4" s="295" t="s">
        <v>244</v>
      </c>
      <c r="J4" s="295" t="s">
        <v>245</v>
      </c>
      <c r="K4" s="295" t="s">
        <v>184</v>
      </c>
      <c r="L4" s="295" t="s">
        <v>185</v>
      </c>
      <c r="M4" s="295" t="s">
        <v>186</v>
      </c>
      <c r="N4" s="295" t="s">
        <v>83</v>
      </c>
      <c r="O4" s="295" t="s">
        <v>84</v>
      </c>
      <c r="P4" s="295" t="s">
        <v>187</v>
      </c>
      <c r="Q4" s="295" t="s">
        <v>85</v>
      </c>
      <c r="R4" s="295" t="s">
        <v>82</v>
      </c>
      <c r="S4" s="296" t="s">
        <v>188</v>
      </c>
      <c r="T4" s="67"/>
    </row>
    <row r="5" spans="1:20" ht="19.5" customHeight="1">
      <c r="A5" s="132" t="s">
        <v>329</v>
      </c>
      <c r="B5" s="40">
        <v>7</v>
      </c>
      <c r="C5" s="40">
        <v>368</v>
      </c>
      <c r="D5" s="40">
        <v>46</v>
      </c>
      <c r="E5" s="40">
        <v>144</v>
      </c>
      <c r="F5" s="1" t="s">
        <v>71</v>
      </c>
      <c r="G5" s="1" t="s">
        <v>71</v>
      </c>
      <c r="H5" s="1">
        <v>24</v>
      </c>
      <c r="I5" s="1">
        <v>43</v>
      </c>
      <c r="J5" s="1">
        <v>42</v>
      </c>
      <c r="K5" s="40">
        <v>35</v>
      </c>
      <c r="L5" s="1" t="s">
        <v>71</v>
      </c>
      <c r="M5" s="1">
        <v>2</v>
      </c>
      <c r="N5" s="40">
        <v>1</v>
      </c>
      <c r="O5" s="40">
        <v>6</v>
      </c>
      <c r="P5" s="40">
        <v>23</v>
      </c>
      <c r="Q5" s="40">
        <v>14</v>
      </c>
      <c r="R5" s="40">
        <v>115</v>
      </c>
      <c r="S5" s="41">
        <v>128</v>
      </c>
      <c r="T5" s="66"/>
    </row>
    <row r="6" spans="1:19" s="66" customFormat="1" ht="19.5" customHeight="1">
      <c r="A6" s="132">
        <v>19</v>
      </c>
      <c r="B6" s="40">
        <v>7</v>
      </c>
      <c r="C6" s="40">
        <f>SUM(D6:J6)</f>
        <v>248</v>
      </c>
      <c r="D6" s="40">
        <v>64</v>
      </c>
      <c r="E6" s="40">
        <v>144</v>
      </c>
      <c r="F6" s="1" t="s">
        <v>71</v>
      </c>
      <c r="G6" s="1" t="s">
        <v>71</v>
      </c>
      <c r="H6" s="1">
        <v>24</v>
      </c>
      <c r="I6" s="1">
        <v>13</v>
      </c>
      <c r="J6" s="1">
        <v>3</v>
      </c>
      <c r="K6" s="40">
        <v>36</v>
      </c>
      <c r="L6" s="1" t="s">
        <v>71</v>
      </c>
      <c r="M6" s="1">
        <v>4</v>
      </c>
      <c r="N6" s="40">
        <v>1</v>
      </c>
      <c r="O6" s="40">
        <v>6</v>
      </c>
      <c r="P6" s="40">
        <v>22</v>
      </c>
      <c r="Q6" s="40">
        <v>13</v>
      </c>
      <c r="R6" s="40">
        <v>116</v>
      </c>
      <c r="S6" s="41">
        <v>123</v>
      </c>
    </row>
    <row r="7" spans="1:19" s="224" customFormat="1" ht="19.5" customHeight="1">
      <c r="A7" s="230">
        <v>20</v>
      </c>
      <c r="B7" s="231">
        <v>7</v>
      </c>
      <c r="C7" s="231">
        <v>273</v>
      </c>
      <c r="D7" s="231">
        <v>72</v>
      </c>
      <c r="E7" s="231">
        <v>144</v>
      </c>
      <c r="F7" s="232" t="s">
        <v>71</v>
      </c>
      <c r="G7" s="232" t="s">
        <v>71</v>
      </c>
      <c r="H7" s="232">
        <v>24</v>
      </c>
      <c r="I7" s="232">
        <v>35</v>
      </c>
      <c r="J7" s="232">
        <v>7</v>
      </c>
      <c r="K7" s="231">
        <v>39</v>
      </c>
      <c r="L7" s="1" t="s">
        <v>71</v>
      </c>
      <c r="M7" s="1">
        <v>2</v>
      </c>
      <c r="N7" s="40">
        <v>1</v>
      </c>
      <c r="O7" s="40">
        <v>7</v>
      </c>
      <c r="P7" s="40">
        <v>20</v>
      </c>
      <c r="Q7" s="40">
        <v>15</v>
      </c>
      <c r="R7" s="231">
        <v>87</v>
      </c>
      <c r="S7" s="233">
        <v>137</v>
      </c>
    </row>
    <row r="8" spans="1:20" ht="19.5" customHeight="1">
      <c r="A8" s="132">
        <v>21</v>
      </c>
      <c r="B8" s="40">
        <v>7</v>
      </c>
      <c r="C8" s="40">
        <v>259</v>
      </c>
      <c r="D8" s="40">
        <v>84</v>
      </c>
      <c r="E8" s="40">
        <v>156</v>
      </c>
      <c r="F8" s="1" t="s">
        <v>71</v>
      </c>
      <c r="G8" s="1" t="s">
        <v>71</v>
      </c>
      <c r="H8" s="1">
        <v>48</v>
      </c>
      <c r="I8" s="1">
        <v>56</v>
      </c>
      <c r="J8" s="1">
        <v>6</v>
      </c>
      <c r="K8" s="40">
        <v>39</v>
      </c>
      <c r="L8" s="1" t="s">
        <v>71</v>
      </c>
      <c r="M8" s="1">
        <v>0</v>
      </c>
      <c r="N8" s="40">
        <v>1</v>
      </c>
      <c r="O8" s="40">
        <v>7</v>
      </c>
      <c r="P8" s="40">
        <v>17</v>
      </c>
      <c r="Q8" s="40">
        <v>13</v>
      </c>
      <c r="R8" s="40">
        <v>42</v>
      </c>
      <c r="S8" s="41">
        <v>120</v>
      </c>
      <c r="T8" s="66"/>
    </row>
    <row r="9" spans="1:20" s="186" customFormat="1" ht="19.5" customHeight="1">
      <c r="A9" s="348">
        <v>22</v>
      </c>
      <c r="B9" s="257">
        <v>7</v>
      </c>
      <c r="C9" s="277">
        <v>268</v>
      </c>
      <c r="D9" s="257">
        <v>94</v>
      </c>
      <c r="E9" s="259">
        <v>156</v>
      </c>
      <c r="F9" s="346" t="s">
        <v>71</v>
      </c>
      <c r="G9" s="346" t="s">
        <v>71</v>
      </c>
      <c r="H9" s="276">
        <v>48</v>
      </c>
      <c r="I9" s="276">
        <v>62</v>
      </c>
      <c r="J9" s="276">
        <v>20</v>
      </c>
      <c r="K9" s="257">
        <v>38</v>
      </c>
      <c r="L9" s="346" t="s">
        <v>71</v>
      </c>
      <c r="M9" s="349">
        <v>0</v>
      </c>
      <c r="N9" s="257">
        <v>0</v>
      </c>
      <c r="O9" s="257">
        <v>7</v>
      </c>
      <c r="P9" s="260">
        <v>17</v>
      </c>
      <c r="Q9" s="260">
        <v>13</v>
      </c>
      <c r="R9" s="260">
        <v>36</v>
      </c>
      <c r="S9" s="347">
        <v>120</v>
      </c>
      <c r="T9" s="277"/>
    </row>
    <row r="10" spans="1:23" s="27" customFormat="1" ht="18.75" customHeight="1">
      <c r="A10" s="445" t="s">
        <v>79</v>
      </c>
      <c r="B10" s="445"/>
      <c r="C10" s="445"/>
      <c r="D10" s="445"/>
      <c r="E10" s="89"/>
      <c r="F10" s="89"/>
      <c r="G10" s="89"/>
      <c r="H10" s="89"/>
      <c r="I10" s="89"/>
      <c r="J10" s="89"/>
      <c r="K10" s="89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</row>
    <row r="11" spans="1:26" s="27" customFormat="1" ht="18.75" customHeight="1">
      <c r="A11" s="463" t="s">
        <v>189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</row>
    <row r="12" spans="1:18" ht="1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N12" s="66"/>
      <c r="O12" s="66"/>
      <c r="P12" s="66"/>
      <c r="Q12" s="66"/>
      <c r="R12" s="66"/>
    </row>
    <row r="13" spans="14:17" ht="12">
      <c r="N13" s="462"/>
      <c r="O13" s="462"/>
      <c r="P13" s="462"/>
      <c r="Q13" s="462"/>
    </row>
  </sheetData>
  <mergeCells count="11">
    <mergeCell ref="A1:S1"/>
    <mergeCell ref="A3:A4"/>
    <mergeCell ref="C3:J3"/>
    <mergeCell ref="K3:L3"/>
    <mergeCell ref="M3:Q3"/>
    <mergeCell ref="R3:S3"/>
    <mergeCell ref="N13:Q13"/>
    <mergeCell ref="A10:D10"/>
    <mergeCell ref="A11:L11"/>
    <mergeCell ref="M10:W10"/>
    <mergeCell ref="N11:Z11"/>
  </mergeCells>
  <printOptions/>
  <pageMargins left="0.75" right="0.46" top="0.79" bottom="1" header="0.512" footer="0.512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0">
      <selection activeCell="I15" sqref="I15"/>
    </sheetView>
  </sheetViews>
  <sheetFormatPr defaultColWidth="9.00390625" defaultRowHeight="13.5"/>
  <cols>
    <col min="1" max="1" width="10.375" style="46" customWidth="1"/>
    <col min="2" max="2" width="7.375" style="46" customWidth="1"/>
    <col min="3" max="13" width="6.375" style="46" customWidth="1"/>
    <col min="14" max="14" width="11.50390625" style="46" customWidth="1"/>
    <col min="15" max="15" width="11.625" style="46" customWidth="1"/>
    <col min="16" max="23" width="8.625" style="46" customWidth="1"/>
    <col min="24" max="16384" width="9.00390625" style="46" customWidth="1"/>
  </cols>
  <sheetData>
    <row r="1" spans="1:13" ht="21" customHeight="1">
      <c r="A1" s="471" t="s">
        <v>269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s="48" customFormat="1" ht="21" customHeight="1">
      <c r="A2" s="118" t="s">
        <v>270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1" customHeight="1">
      <c r="A3" s="120" t="s">
        <v>130</v>
      </c>
      <c r="C3" s="45"/>
      <c r="D3" s="45"/>
      <c r="E3" s="45"/>
      <c r="F3" s="45"/>
      <c r="G3" s="45"/>
      <c r="H3" s="45"/>
      <c r="I3" s="45"/>
      <c r="J3" s="45"/>
      <c r="K3" s="45"/>
      <c r="M3" s="117" t="s">
        <v>131</v>
      </c>
    </row>
    <row r="4" spans="1:13" s="48" customFormat="1" ht="21" customHeight="1">
      <c r="A4" s="472" t="s">
        <v>89</v>
      </c>
      <c r="B4" s="475" t="s">
        <v>190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6"/>
    </row>
    <row r="5" spans="1:13" s="48" customFormat="1" ht="21" customHeight="1">
      <c r="A5" s="473"/>
      <c r="B5" s="477" t="s">
        <v>191</v>
      </c>
      <c r="C5" s="477"/>
      <c r="D5" s="477"/>
      <c r="E5" s="475" t="s">
        <v>192</v>
      </c>
      <c r="F5" s="475"/>
      <c r="G5" s="475"/>
      <c r="H5" s="475" t="s">
        <v>193</v>
      </c>
      <c r="I5" s="475"/>
      <c r="J5" s="475"/>
      <c r="K5" s="477" t="s">
        <v>172</v>
      </c>
      <c r="L5" s="477"/>
      <c r="M5" s="478"/>
    </row>
    <row r="6" spans="1:13" s="48" customFormat="1" ht="21" customHeight="1">
      <c r="A6" s="474"/>
      <c r="B6" s="49" t="s">
        <v>122</v>
      </c>
      <c r="C6" s="49" t="s">
        <v>123</v>
      </c>
      <c r="D6" s="49" t="s">
        <v>105</v>
      </c>
      <c r="E6" s="49" t="s">
        <v>122</v>
      </c>
      <c r="F6" s="49" t="s">
        <v>123</v>
      </c>
      <c r="G6" s="49" t="s">
        <v>105</v>
      </c>
      <c r="H6" s="49" t="s">
        <v>122</v>
      </c>
      <c r="I6" s="49" t="s">
        <v>123</v>
      </c>
      <c r="J6" s="49" t="s">
        <v>105</v>
      </c>
      <c r="K6" s="49" t="s">
        <v>122</v>
      </c>
      <c r="L6" s="49" t="s">
        <v>123</v>
      </c>
      <c r="M6" s="50" t="s">
        <v>105</v>
      </c>
    </row>
    <row r="7" spans="1:13" ht="21" customHeight="1">
      <c r="A7" s="158" t="s">
        <v>320</v>
      </c>
      <c r="B7" s="159">
        <v>349</v>
      </c>
      <c r="C7" s="159">
        <v>542</v>
      </c>
      <c r="D7" s="159">
        <v>891</v>
      </c>
      <c r="E7" s="159">
        <v>954</v>
      </c>
      <c r="F7" s="159">
        <v>2190</v>
      </c>
      <c r="G7" s="159">
        <v>3144</v>
      </c>
      <c r="H7" s="159">
        <v>101</v>
      </c>
      <c r="I7" s="159">
        <v>210</v>
      </c>
      <c r="J7" s="159">
        <v>311</v>
      </c>
      <c r="K7" s="159">
        <v>1404</v>
      </c>
      <c r="L7" s="159">
        <v>2942</v>
      </c>
      <c r="M7" s="160">
        <v>4346</v>
      </c>
    </row>
    <row r="8" spans="1:13" ht="21" customHeight="1">
      <c r="A8" s="158">
        <v>19</v>
      </c>
      <c r="B8" s="159">
        <v>441</v>
      </c>
      <c r="C8" s="159">
        <v>631</v>
      </c>
      <c r="D8" s="159">
        <v>1072</v>
      </c>
      <c r="E8" s="159">
        <v>876</v>
      </c>
      <c r="F8" s="159">
        <v>1978</v>
      </c>
      <c r="G8" s="159">
        <v>2854</v>
      </c>
      <c r="H8" s="159">
        <v>91</v>
      </c>
      <c r="I8" s="159">
        <v>160</v>
      </c>
      <c r="J8" s="159">
        <v>251</v>
      </c>
      <c r="K8" s="159">
        <v>1408</v>
      </c>
      <c r="L8" s="159">
        <v>2769</v>
      </c>
      <c r="M8" s="160">
        <v>4177</v>
      </c>
    </row>
    <row r="9" spans="1:13" ht="21" customHeight="1">
      <c r="A9" s="158">
        <v>20</v>
      </c>
      <c r="B9" s="159">
        <v>419</v>
      </c>
      <c r="C9" s="159">
        <v>657</v>
      </c>
      <c r="D9" s="159">
        <v>1076</v>
      </c>
      <c r="E9" s="159">
        <v>931</v>
      </c>
      <c r="F9" s="159">
        <v>2099</v>
      </c>
      <c r="G9" s="159">
        <v>3030</v>
      </c>
      <c r="H9" s="159">
        <v>111</v>
      </c>
      <c r="I9" s="159">
        <v>204</v>
      </c>
      <c r="J9" s="159">
        <v>315</v>
      </c>
      <c r="K9" s="159">
        <v>1461</v>
      </c>
      <c r="L9" s="159">
        <v>2960</v>
      </c>
      <c r="M9" s="160">
        <f>K9+L9</f>
        <v>4421</v>
      </c>
    </row>
    <row r="10" spans="1:13" s="352" customFormat="1" ht="21" customHeight="1">
      <c r="A10" s="158">
        <v>21</v>
      </c>
      <c r="B10" s="159">
        <v>432</v>
      </c>
      <c r="C10" s="159">
        <v>668</v>
      </c>
      <c r="D10" s="159">
        <v>1100</v>
      </c>
      <c r="E10" s="159">
        <v>899</v>
      </c>
      <c r="F10" s="159">
        <v>2039</v>
      </c>
      <c r="G10" s="159">
        <v>2938</v>
      </c>
      <c r="H10" s="159">
        <v>128</v>
      </c>
      <c r="I10" s="159">
        <v>196</v>
      </c>
      <c r="J10" s="159">
        <v>324</v>
      </c>
      <c r="K10" s="159">
        <f>B10+E10+H10</f>
        <v>1459</v>
      </c>
      <c r="L10" s="159">
        <f>C10+F10+I10</f>
        <v>2903</v>
      </c>
      <c r="M10" s="160">
        <f>K10+L10</f>
        <v>4362</v>
      </c>
    </row>
    <row r="11" spans="1:13" s="204" customFormat="1" ht="21" customHeight="1">
      <c r="A11" s="261">
        <v>22</v>
      </c>
      <c r="B11" s="264">
        <v>493</v>
      </c>
      <c r="C11" s="264">
        <v>735</v>
      </c>
      <c r="D11" s="264">
        <v>1228</v>
      </c>
      <c r="E11" s="406">
        <v>912</v>
      </c>
      <c r="F11" s="264">
        <v>2093</v>
      </c>
      <c r="G11" s="264">
        <v>3005</v>
      </c>
      <c r="H11" s="264">
        <v>136</v>
      </c>
      <c r="I11" s="264">
        <v>274</v>
      </c>
      <c r="J11" s="264">
        <v>410</v>
      </c>
      <c r="K11" s="350">
        <f>SUM(B11+E11+H11)</f>
        <v>1541</v>
      </c>
      <c r="L11" s="264">
        <f>SUM(C11+F11+I11)</f>
        <v>3102</v>
      </c>
      <c r="M11" s="350">
        <f>SUM(K11:L11)</f>
        <v>4643</v>
      </c>
    </row>
    <row r="12" spans="1:13" s="204" customFormat="1" ht="21" customHeight="1">
      <c r="A12" s="234" t="s">
        <v>79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</row>
    <row r="13" spans="1:13" s="204" customFormat="1" ht="21" customHeight="1">
      <c r="A13" s="219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</row>
    <row r="14" spans="1:13" ht="19.5" customHeight="1">
      <c r="A14" s="118" t="s">
        <v>194</v>
      </c>
      <c r="B14" s="47"/>
      <c r="C14" s="47"/>
      <c r="E14" s="47"/>
      <c r="F14" s="47"/>
      <c r="G14" s="47"/>
      <c r="H14" s="45"/>
      <c r="I14" s="45"/>
      <c r="J14" s="45"/>
      <c r="K14" s="45"/>
      <c r="L14" s="45"/>
      <c r="M14" s="45"/>
    </row>
    <row r="15" spans="1:14" ht="21" customHeight="1">
      <c r="A15" s="119" t="s">
        <v>130</v>
      </c>
      <c r="B15" s="53"/>
      <c r="C15" s="53"/>
      <c r="E15" s="53"/>
      <c r="F15" s="53"/>
      <c r="G15" s="54"/>
      <c r="H15" s="55"/>
      <c r="I15" s="55"/>
      <c r="J15" s="55"/>
      <c r="K15" s="55"/>
      <c r="L15" s="55"/>
      <c r="M15" s="55"/>
      <c r="N15" s="117" t="s">
        <v>131</v>
      </c>
    </row>
    <row r="16" spans="1:14" ht="21" customHeight="1">
      <c r="A16" s="78" t="s">
        <v>89</v>
      </c>
      <c r="B16" s="136" t="s">
        <v>271</v>
      </c>
      <c r="C16" s="137" t="s">
        <v>224</v>
      </c>
      <c r="D16" s="479" t="s">
        <v>9</v>
      </c>
      <c r="E16" s="479"/>
      <c r="F16" s="479" t="s">
        <v>10</v>
      </c>
      <c r="G16" s="479"/>
      <c r="H16" s="479" t="s">
        <v>11</v>
      </c>
      <c r="I16" s="479"/>
      <c r="J16" s="479" t="s">
        <v>12</v>
      </c>
      <c r="K16" s="479"/>
      <c r="L16" s="479" t="s">
        <v>13</v>
      </c>
      <c r="M16" s="479"/>
      <c r="N16" s="56" t="s">
        <v>272</v>
      </c>
    </row>
    <row r="17" spans="1:15" ht="21" customHeight="1">
      <c r="A17" s="158" t="s">
        <v>320</v>
      </c>
      <c r="B17" s="189">
        <v>229</v>
      </c>
      <c r="C17" s="190">
        <v>425</v>
      </c>
      <c r="D17" s="469">
        <v>504</v>
      </c>
      <c r="E17" s="470"/>
      <c r="F17" s="469">
        <v>639</v>
      </c>
      <c r="G17" s="470"/>
      <c r="H17" s="469">
        <v>547</v>
      </c>
      <c r="I17" s="470"/>
      <c r="J17" s="469">
        <v>453</v>
      </c>
      <c r="K17" s="470"/>
      <c r="L17" s="469">
        <v>381</v>
      </c>
      <c r="M17" s="470"/>
      <c r="N17" s="164">
        <v>3178</v>
      </c>
      <c r="O17" s="92"/>
    </row>
    <row r="18" spans="1:15" ht="21" customHeight="1">
      <c r="A18" s="158">
        <v>19</v>
      </c>
      <c r="B18" s="189">
        <v>230</v>
      </c>
      <c r="C18" s="203">
        <v>509</v>
      </c>
      <c r="D18" s="469">
        <v>424</v>
      </c>
      <c r="E18" s="470"/>
      <c r="F18" s="469">
        <v>655</v>
      </c>
      <c r="G18" s="470"/>
      <c r="H18" s="469">
        <v>560</v>
      </c>
      <c r="I18" s="470"/>
      <c r="J18" s="469">
        <v>487</v>
      </c>
      <c r="K18" s="470"/>
      <c r="L18" s="469">
        <v>364</v>
      </c>
      <c r="M18" s="470"/>
      <c r="N18" s="164">
        <v>3229</v>
      </c>
      <c r="O18" s="92"/>
    </row>
    <row r="19" spans="1:15" s="45" customFormat="1" ht="21" customHeight="1">
      <c r="A19" s="158">
        <v>20</v>
      </c>
      <c r="B19" s="189">
        <v>224</v>
      </c>
      <c r="C19" s="203">
        <v>553</v>
      </c>
      <c r="D19" s="469">
        <v>445</v>
      </c>
      <c r="E19" s="470"/>
      <c r="F19" s="469">
        <v>695</v>
      </c>
      <c r="G19" s="470"/>
      <c r="H19" s="469">
        <v>577</v>
      </c>
      <c r="I19" s="470"/>
      <c r="J19" s="469">
        <v>532</v>
      </c>
      <c r="K19" s="470"/>
      <c r="L19" s="469">
        <v>335</v>
      </c>
      <c r="M19" s="470"/>
      <c r="N19" s="164">
        <v>3361</v>
      </c>
      <c r="O19" s="240"/>
    </row>
    <row r="20" spans="1:15" s="352" customFormat="1" ht="21" customHeight="1">
      <c r="A20" s="158">
        <v>21</v>
      </c>
      <c r="B20" s="189">
        <v>274</v>
      </c>
      <c r="C20" s="203">
        <v>505</v>
      </c>
      <c r="D20" s="469">
        <v>511</v>
      </c>
      <c r="E20" s="470"/>
      <c r="F20" s="469">
        <v>701</v>
      </c>
      <c r="G20" s="470"/>
      <c r="H20" s="469">
        <v>553</v>
      </c>
      <c r="I20" s="470"/>
      <c r="J20" s="469">
        <v>619</v>
      </c>
      <c r="K20" s="470"/>
      <c r="L20" s="469">
        <v>353</v>
      </c>
      <c r="M20" s="470"/>
      <c r="N20" s="164">
        <f>SUM(B20:M20)</f>
        <v>3516</v>
      </c>
      <c r="O20" s="351"/>
    </row>
    <row r="21" spans="1:15" s="204" customFormat="1" ht="21" customHeight="1">
      <c r="A21" s="261">
        <v>22</v>
      </c>
      <c r="B21" s="262">
        <v>290</v>
      </c>
      <c r="C21" s="353">
        <v>524</v>
      </c>
      <c r="D21" s="480">
        <v>510</v>
      </c>
      <c r="E21" s="481"/>
      <c r="F21" s="480">
        <v>749</v>
      </c>
      <c r="G21" s="481"/>
      <c r="H21" s="480">
        <v>654</v>
      </c>
      <c r="I21" s="481"/>
      <c r="J21" s="480">
        <v>590</v>
      </c>
      <c r="K21" s="481"/>
      <c r="L21" s="480">
        <v>391</v>
      </c>
      <c r="M21" s="481"/>
      <c r="N21" s="263">
        <f>SUM(B21:M21)</f>
        <v>3708</v>
      </c>
      <c r="O21" s="235"/>
    </row>
    <row r="22" spans="1:13" s="204" customFormat="1" ht="21" customHeight="1">
      <c r="A22" s="234" t="s">
        <v>79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</row>
    <row r="23" spans="1:6" s="51" customFormat="1" ht="18" customHeight="1">
      <c r="A23" s="52" t="s">
        <v>195</v>
      </c>
      <c r="B23" s="52"/>
      <c r="C23" s="52"/>
      <c r="D23" s="52"/>
      <c r="E23" s="5"/>
      <c r="F23" s="5"/>
    </row>
    <row r="27" ht="12">
      <c r="B27" s="218"/>
    </row>
  </sheetData>
  <mergeCells count="37">
    <mergeCell ref="L21:M21"/>
    <mergeCell ref="D21:E21"/>
    <mergeCell ref="F21:G21"/>
    <mergeCell ref="H21:I21"/>
    <mergeCell ref="J21:K21"/>
    <mergeCell ref="D20:E20"/>
    <mergeCell ref="F20:G20"/>
    <mergeCell ref="D17:E17"/>
    <mergeCell ref="F17:G17"/>
    <mergeCell ref="D18:E18"/>
    <mergeCell ref="F18:G18"/>
    <mergeCell ref="D19:E19"/>
    <mergeCell ref="F19:G19"/>
    <mergeCell ref="H20:I20"/>
    <mergeCell ref="J20:K20"/>
    <mergeCell ref="L20:M20"/>
    <mergeCell ref="H17:I17"/>
    <mergeCell ref="L18:M18"/>
    <mergeCell ref="H18:I18"/>
    <mergeCell ref="J18:K18"/>
    <mergeCell ref="J17:K17"/>
    <mergeCell ref="L17:M17"/>
    <mergeCell ref="L19:M19"/>
    <mergeCell ref="L16:M16"/>
    <mergeCell ref="D16:E16"/>
    <mergeCell ref="F16:G16"/>
    <mergeCell ref="H16:I16"/>
    <mergeCell ref="H19:I19"/>
    <mergeCell ref="J19:K19"/>
    <mergeCell ref="A1:M1"/>
    <mergeCell ref="A4:A6"/>
    <mergeCell ref="B4:M4"/>
    <mergeCell ref="B5:D5"/>
    <mergeCell ref="E5:G5"/>
    <mergeCell ref="H5:J5"/>
    <mergeCell ref="K5:M5"/>
    <mergeCell ref="J16:K16"/>
  </mergeCells>
  <printOptions/>
  <pageMargins left="0.53" right="0.16" top="0.76" bottom="1" header="0.512" footer="0.512"/>
  <pageSetup horizontalDpi="300" verticalDpi="300" orientation="portrait" paperSize="9" scale="90" r:id="rId1"/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26" sqref="C26"/>
    </sheetView>
  </sheetViews>
  <sheetFormatPr defaultColWidth="9.00390625" defaultRowHeight="13.5"/>
  <cols>
    <col min="1" max="1" width="16.625" style="3" customWidth="1"/>
    <col min="2" max="4" width="23.50390625" style="3" customWidth="1"/>
    <col min="5" max="16384" width="9.00390625" style="3" customWidth="1"/>
  </cols>
  <sheetData>
    <row r="1" spans="1:4" s="4" customFormat="1" ht="21" customHeight="1">
      <c r="A1" s="401" t="s">
        <v>196</v>
      </c>
      <c r="B1" s="401"/>
      <c r="C1" s="401"/>
      <c r="D1" s="401"/>
    </row>
    <row r="2" spans="1:4" s="5" customFormat="1" ht="21" customHeight="1">
      <c r="A2" s="386" t="s">
        <v>197</v>
      </c>
      <c r="B2" s="386"/>
      <c r="C2" s="386"/>
      <c r="D2" s="386"/>
    </row>
    <row r="3" spans="1:4" ht="21" customHeight="1">
      <c r="A3" s="126" t="s">
        <v>89</v>
      </c>
      <c r="B3" s="8" t="s">
        <v>198</v>
      </c>
      <c r="C3" s="8" t="s">
        <v>199</v>
      </c>
      <c r="D3" s="9" t="s">
        <v>200</v>
      </c>
    </row>
    <row r="4" spans="1:4" ht="21" customHeight="1">
      <c r="A4" s="2" t="s">
        <v>320</v>
      </c>
      <c r="B4" s="103">
        <v>99</v>
      </c>
      <c r="C4" s="103">
        <v>4506</v>
      </c>
      <c r="D4" s="125">
        <v>15.8</v>
      </c>
    </row>
    <row r="5" spans="1:4" s="11" customFormat="1" ht="21" customHeight="1">
      <c r="A5" s="2">
        <v>19</v>
      </c>
      <c r="B5" s="103">
        <v>99</v>
      </c>
      <c r="C5" s="103">
        <v>4359</v>
      </c>
      <c r="D5" s="125">
        <v>14.7</v>
      </c>
    </row>
    <row r="6" spans="1:4" s="34" customFormat="1" ht="21" customHeight="1">
      <c r="A6" s="2">
        <v>20</v>
      </c>
      <c r="B6" s="103">
        <v>100</v>
      </c>
      <c r="C6" s="103">
        <v>4265</v>
      </c>
      <c r="D6" s="125">
        <v>14.1</v>
      </c>
    </row>
    <row r="7" spans="1:4" ht="21" customHeight="1">
      <c r="A7" s="2">
        <v>21</v>
      </c>
      <c r="B7" s="103">
        <v>98</v>
      </c>
      <c r="C7" s="103">
        <v>4091</v>
      </c>
      <c r="D7" s="125">
        <v>13</v>
      </c>
    </row>
    <row r="8" spans="1:4" s="11" customFormat="1" ht="21" customHeight="1">
      <c r="A8" s="265">
        <v>22</v>
      </c>
      <c r="B8" s="355">
        <v>93</v>
      </c>
      <c r="C8" s="267">
        <v>3729</v>
      </c>
      <c r="D8" s="354">
        <v>11.6</v>
      </c>
    </row>
    <row r="9" spans="1:4" s="5" customFormat="1" ht="21" customHeight="1">
      <c r="A9" s="415" t="s">
        <v>79</v>
      </c>
      <c r="B9" s="415"/>
      <c r="C9" s="81"/>
      <c r="D9" s="81"/>
    </row>
  </sheetData>
  <mergeCells count="3">
    <mergeCell ref="A1:D1"/>
    <mergeCell ref="A9:B9"/>
    <mergeCell ref="A2:D2"/>
  </mergeCells>
  <printOptions/>
  <pageMargins left="0.75" right="0.75" top="0.77" bottom="1" header="0.512" footer="0.512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6">
      <selection activeCell="H15" sqref="H15"/>
    </sheetView>
  </sheetViews>
  <sheetFormatPr defaultColWidth="9.00390625" defaultRowHeight="13.5"/>
  <cols>
    <col min="1" max="1" width="23.25390625" style="3" customWidth="1"/>
    <col min="2" max="6" width="12.875" style="3" customWidth="1"/>
    <col min="7" max="16384" width="9.00390625" style="3" customWidth="1"/>
  </cols>
  <sheetData>
    <row r="1" spans="1:6" s="4" customFormat="1" ht="21" customHeight="1">
      <c r="A1" s="401" t="s">
        <v>247</v>
      </c>
      <c r="B1" s="401"/>
      <c r="C1" s="401"/>
      <c r="D1" s="401"/>
      <c r="E1" s="401"/>
      <c r="F1" s="401"/>
    </row>
    <row r="2" spans="1:6" s="5" customFormat="1" ht="21" customHeight="1">
      <c r="A2" s="82" t="s">
        <v>220</v>
      </c>
      <c r="B2" s="6"/>
      <c r="C2" s="6"/>
      <c r="D2" s="456" t="s">
        <v>204</v>
      </c>
      <c r="E2" s="456"/>
      <c r="F2" s="456"/>
    </row>
    <row r="3" spans="1:6" ht="21" customHeight="1">
      <c r="A3" s="68" t="s">
        <v>4</v>
      </c>
      <c r="B3" s="69" t="s">
        <v>225</v>
      </c>
      <c r="C3" s="69" t="s">
        <v>293</v>
      </c>
      <c r="D3" s="69" t="s">
        <v>289</v>
      </c>
      <c r="E3" s="321" t="s">
        <v>312</v>
      </c>
      <c r="F3" s="327" t="s">
        <v>315</v>
      </c>
    </row>
    <row r="4" spans="1:6" ht="21" customHeight="1">
      <c r="A4" s="482" t="s">
        <v>5</v>
      </c>
      <c r="B4" s="93">
        <v>657</v>
      </c>
      <c r="C4" s="93">
        <v>671</v>
      </c>
      <c r="D4" s="93">
        <v>683</v>
      </c>
      <c r="E4" s="322">
        <v>685</v>
      </c>
      <c r="F4" s="320">
        <v>697</v>
      </c>
    </row>
    <row r="5" spans="1:6" ht="21" customHeight="1">
      <c r="A5" s="482"/>
      <c r="B5" s="94" t="s">
        <v>226</v>
      </c>
      <c r="C5" s="94" t="s">
        <v>294</v>
      </c>
      <c r="D5" s="94" t="s">
        <v>290</v>
      </c>
      <c r="E5" s="323" t="s">
        <v>313</v>
      </c>
      <c r="F5" s="320" t="s">
        <v>317</v>
      </c>
    </row>
    <row r="6" spans="1:6" ht="21" customHeight="1">
      <c r="A6" s="482" t="s">
        <v>6</v>
      </c>
      <c r="B6" s="95">
        <v>810</v>
      </c>
      <c r="C6" s="95">
        <v>823</v>
      </c>
      <c r="D6" s="95">
        <v>834</v>
      </c>
      <c r="E6" s="324">
        <v>838</v>
      </c>
      <c r="F6" s="320">
        <v>846</v>
      </c>
    </row>
    <row r="7" spans="1:6" ht="21" customHeight="1">
      <c r="A7" s="482"/>
      <c r="B7" s="94" t="s">
        <v>227</v>
      </c>
      <c r="C7" s="94" t="s">
        <v>295</v>
      </c>
      <c r="D7" s="94" t="s">
        <v>291</v>
      </c>
      <c r="E7" s="323" t="s">
        <v>314</v>
      </c>
      <c r="F7" s="320" t="s">
        <v>316</v>
      </c>
    </row>
    <row r="8" spans="1:6" ht="21" customHeight="1">
      <c r="A8" s="485" t="s">
        <v>296</v>
      </c>
      <c r="B8" s="95">
        <v>756</v>
      </c>
      <c r="C8" s="95">
        <v>768</v>
      </c>
      <c r="D8" s="95">
        <v>779</v>
      </c>
      <c r="E8" s="324">
        <v>781</v>
      </c>
      <c r="F8" s="320">
        <v>789</v>
      </c>
    </row>
    <row r="9" spans="1:6" ht="21" customHeight="1">
      <c r="A9" s="485"/>
      <c r="B9" s="94" t="s">
        <v>297</v>
      </c>
      <c r="C9" s="94" t="s">
        <v>298</v>
      </c>
      <c r="D9" s="94" t="s">
        <v>291</v>
      </c>
      <c r="E9" s="323" t="s">
        <v>314</v>
      </c>
      <c r="F9" s="320" t="s">
        <v>316</v>
      </c>
    </row>
    <row r="10" spans="1:6" ht="21" customHeight="1">
      <c r="A10" s="485" t="s">
        <v>292</v>
      </c>
      <c r="B10" s="95">
        <v>756</v>
      </c>
      <c r="C10" s="95">
        <v>768</v>
      </c>
      <c r="D10" s="95">
        <v>779</v>
      </c>
      <c r="E10" s="324">
        <v>782</v>
      </c>
      <c r="F10" s="320">
        <v>789</v>
      </c>
    </row>
    <row r="11" spans="1:6" ht="21" customHeight="1">
      <c r="A11" s="485"/>
      <c r="B11" s="94" t="s">
        <v>299</v>
      </c>
      <c r="C11" s="94" t="s">
        <v>300</v>
      </c>
      <c r="D11" s="94" t="s">
        <v>291</v>
      </c>
      <c r="E11" s="323" t="s">
        <v>314</v>
      </c>
      <c r="F11" s="320" t="s">
        <v>316</v>
      </c>
    </row>
    <row r="12" spans="1:6" ht="21" customHeight="1">
      <c r="A12" s="482" t="s">
        <v>216</v>
      </c>
      <c r="B12" s="95">
        <v>757</v>
      </c>
      <c r="C12" s="95">
        <v>769</v>
      </c>
      <c r="D12" s="95">
        <v>782</v>
      </c>
      <c r="E12" s="324">
        <v>785</v>
      </c>
      <c r="F12" s="320">
        <v>793</v>
      </c>
    </row>
    <row r="13" spans="1:6" ht="21" customHeight="1">
      <c r="A13" s="482"/>
      <c r="B13" s="94" t="s">
        <v>301</v>
      </c>
      <c r="C13" s="94" t="s">
        <v>302</v>
      </c>
      <c r="D13" s="94" t="s">
        <v>291</v>
      </c>
      <c r="E13" s="323" t="s">
        <v>314</v>
      </c>
      <c r="F13" s="320" t="s">
        <v>316</v>
      </c>
    </row>
    <row r="14" spans="1:6" ht="57" customHeight="1">
      <c r="A14" s="483" t="s">
        <v>319</v>
      </c>
      <c r="B14" s="95">
        <v>756</v>
      </c>
      <c r="C14" s="95">
        <v>768</v>
      </c>
      <c r="D14" s="95">
        <v>779</v>
      </c>
      <c r="E14" s="324">
        <v>781</v>
      </c>
      <c r="F14" s="320">
        <v>789</v>
      </c>
    </row>
    <row r="15" spans="1:6" ht="57" customHeight="1">
      <c r="A15" s="483"/>
      <c r="B15" s="94" t="s">
        <v>303</v>
      </c>
      <c r="C15" s="94" t="s">
        <v>304</v>
      </c>
      <c r="D15" s="94" t="s">
        <v>291</v>
      </c>
      <c r="E15" s="323" t="s">
        <v>314</v>
      </c>
      <c r="F15" s="320" t="s">
        <v>316</v>
      </c>
    </row>
    <row r="16" spans="1:6" ht="21" customHeight="1">
      <c r="A16" s="482" t="s">
        <v>7</v>
      </c>
      <c r="B16" s="95">
        <v>733</v>
      </c>
      <c r="C16" s="95">
        <v>741</v>
      </c>
      <c r="D16" s="95">
        <v>748</v>
      </c>
      <c r="E16" s="324">
        <v>750</v>
      </c>
      <c r="F16" s="320">
        <v>755</v>
      </c>
    </row>
    <row r="17" spans="1:6" ht="21" customHeight="1">
      <c r="A17" s="484"/>
      <c r="B17" s="96" t="s">
        <v>303</v>
      </c>
      <c r="C17" s="96" t="s">
        <v>304</v>
      </c>
      <c r="D17" s="96" t="s">
        <v>291</v>
      </c>
      <c r="E17" s="325" t="s">
        <v>314</v>
      </c>
      <c r="F17" s="326" t="s">
        <v>316</v>
      </c>
    </row>
    <row r="18" spans="1:6" s="5" customFormat="1" ht="18" customHeight="1">
      <c r="A18" s="82" t="s">
        <v>318</v>
      </c>
      <c r="F18" s="60"/>
    </row>
    <row r="19" s="5" customFormat="1" ht="13.5" customHeight="1">
      <c r="A19" s="82" t="s">
        <v>305</v>
      </c>
    </row>
  </sheetData>
  <mergeCells count="9">
    <mergeCell ref="A4:A5"/>
    <mergeCell ref="A1:F1"/>
    <mergeCell ref="A14:A15"/>
    <mergeCell ref="A16:A17"/>
    <mergeCell ref="A12:A13"/>
    <mergeCell ref="A6:A7"/>
    <mergeCell ref="A8:A9"/>
    <mergeCell ref="A10:A11"/>
    <mergeCell ref="D2:F2"/>
  </mergeCells>
  <printOptions/>
  <pageMargins left="0.72" right="0.35" top="0.78" bottom="1" header="0.54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C15" sqref="C15"/>
    </sheetView>
  </sheetViews>
  <sheetFormatPr defaultColWidth="9.00390625" defaultRowHeight="13.5"/>
  <cols>
    <col min="1" max="1" width="8.125" style="139" bestFit="1" customWidth="1"/>
    <col min="2" max="2" width="7.50390625" style="139" bestFit="1" customWidth="1"/>
    <col min="3" max="4" width="6.375" style="139" customWidth="1"/>
    <col min="5" max="5" width="6.625" style="139" customWidth="1"/>
    <col min="6" max="10" width="5.75390625" style="139" customWidth="1"/>
    <col min="11" max="11" width="6.125" style="139" customWidth="1"/>
    <col min="12" max="12" width="5.75390625" style="139" customWidth="1"/>
    <col min="13" max="13" width="5.875" style="139" customWidth="1"/>
    <col min="14" max="14" width="5.75390625" style="139" customWidth="1"/>
    <col min="15" max="15" width="5.875" style="139" customWidth="1"/>
    <col min="16" max="16384" width="9.00390625" style="139" customWidth="1"/>
  </cols>
  <sheetData>
    <row r="1" spans="1:15" s="142" customFormat="1" ht="21" customHeight="1">
      <c r="A1" s="486" t="s">
        <v>248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s="142" customFormat="1" ht="11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61" customFormat="1" ht="21" customHeight="1">
      <c r="A3" s="100" t="s">
        <v>215</v>
      </c>
      <c r="O3" s="110" t="s">
        <v>87</v>
      </c>
    </row>
    <row r="4" spans="1:15" s="20" customFormat="1" ht="24" customHeight="1">
      <c r="A4" s="487" t="s">
        <v>222</v>
      </c>
      <c r="B4" s="494" t="s">
        <v>116</v>
      </c>
      <c r="C4" s="494"/>
      <c r="D4" s="494"/>
      <c r="E4" s="494"/>
      <c r="F4" s="494" t="s">
        <v>117</v>
      </c>
      <c r="G4" s="494"/>
      <c r="H4" s="489" t="s">
        <v>127</v>
      </c>
      <c r="I4" s="489"/>
      <c r="J4" s="489" t="s">
        <v>118</v>
      </c>
      <c r="K4" s="489"/>
      <c r="L4" s="489" t="s">
        <v>119</v>
      </c>
      <c r="M4" s="489"/>
      <c r="N4" s="490" t="s">
        <v>120</v>
      </c>
      <c r="O4" s="490"/>
    </row>
    <row r="5" spans="1:15" s="20" customFormat="1" ht="16.5" customHeight="1">
      <c r="A5" s="414"/>
      <c r="B5" s="492" t="s">
        <v>126</v>
      </c>
      <c r="C5" s="494" t="s">
        <v>121</v>
      </c>
      <c r="D5" s="494"/>
      <c r="E5" s="494"/>
      <c r="F5" s="494"/>
      <c r="G5" s="494"/>
      <c r="H5" s="489"/>
      <c r="I5" s="489"/>
      <c r="J5" s="489"/>
      <c r="K5" s="489"/>
      <c r="L5" s="489"/>
      <c r="M5" s="489"/>
      <c r="N5" s="491"/>
      <c r="O5" s="491"/>
    </row>
    <row r="6" spans="1:15" s="20" customFormat="1" ht="57" customHeight="1">
      <c r="A6" s="488"/>
      <c r="B6" s="493"/>
      <c r="C6" s="97" t="s">
        <v>105</v>
      </c>
      <c r="D6" s="97" t="s">
        <v>122</v>
      </c>
      <c r="E6" s="97" t="s">
        <v>123</v>
      </c>
      <c r="F6" s="62" t="s">
        <v>124</v>
      </c>
      <c r="G6" s="98" t="s">
        <v>125</v>
      </c>
      <c r="H6" s="62" t="s">
        <v>124</v>
      </c>
      <c r="I6" s="98" t="s">
        <v>125</v>
      </c>
      <c r="J6" s="62" t="s">
        <v>124</v>
      </c>
      <c r="K6" s="98" t="s">
        <v>125</v>
      </c>
      <c r="L6" s="62" t="s">
        <v>124</v>
      </c>
      <c r="M6" s="98" t="s">
        <v>125</v>
      </c>
      <c r="N6" s="62" t="s">
        <v>124</v>
      </c>
      <c r="O6" s="99" t="s">
        <v>125</v>
      </c>
    </row>
    <row r="7" spans="1:15" s="20" customFormat="1" ht="27" customHeight="1">
      <c r="A7" s="2" t="s">
        <v>326</v>
      </c>
      <c r="B7" s="156">
        <f>F7+H7+J7+N7</f>
        <v>31</v>
      </c>
      <c r="C7" s="156">
        <f>D7+E7</f>
        <v>4839</v>
      </c>
      <c r="D7" s="156">
        <v>3287</v>
      </c>
      <c r="E7" s="156">
        <v>1552</v>
      </c>
      <c r="F7" s="156">
        <v>26</v>
      </c>
      <c r="G7" s="156">
        <v>3195</v>
      </c>
      <c r="H7" s="156">
        <v>1</v>
      </c>
      <c r="I7" s="156">
        <v>135</v>
      </c>
      <c r="J7" s="156">
        <v>1</v>
      </c>
      <c r="K7" s="156">
        <v>21</v>
      </c>
      <c r="L7" s="1" t="s">
        <v>251</v>
      </c>
      <c r="M7" s="1" t="s">
        <v>251</v>
      </c>
      <c r="N7" s="156">
        <v>3</v>
      </c>
      <c r="O7" s="157">
        <v>1488</v>
      </c>
    </row>
    <row r="8" spans="1:15" s="20" customFormat="1" ht="27" customHeight="1">
      <c r="A8" s="2">
        <v>19</v>
      </c>
      <c r="B8" s="156">
        <v>31</v>
      </c>
      <c r="C8" s="156">
        <v>4973</v>
      </c>
      <c r="D8" s="156">
        <v>3484</v>
      </c>
      <c r="E8" s="156">
        <v>1489</v>
      </c>
      <c r="F8" s="156">
        <v>26</v>
      </c>
      <c r="G8" s="156">
        <v>3174</v>
      </c>
      <c r="H8" s="156">
        <v>1</v>
      </c>
      <c r="I8" s="156">
        <v>301</v>
      </c>
      <c r="J8" s="156">
        <v>1</v>
      </c>
      <c r="K8" s="156">
        <v>23</v>
      </c>
      <c r="L8" s="1" t="s">
        <v>71</v>
      </c>
      <c r="M8" s="1" t="s">
        <v>71</v>
      </c>
      <c r="N8" s="156">
        <v>3</v>
      </c>
      <c r="O8" s="157">
        <v>1475</v>
      </c>
    </row>
    <row r="9" spans="1:15" s="236" customFormat="1" ht="27" customHeight="1">
      <c r="A9" s="2">
        <v>20</v>
      </c>
      <c r="B9" s="156">
        <v>30</v>
      </c>
      <c r="C9" s="156">
        <v>4887</v>
      </c>
      <c r="D9" s="156">
        <v>3397</v>
      </c>
      <c r="E9" s="156">
        <v>1490</v>
      </c>
      <c r="F9" s="156">
        <v>26</v>
      </c>
      <c r="G9" s="156">
        <v>3443</v>
      </c>
      <c r="H9" s="1" t="s">
        <v>217</v>
      </c>
      <c r="I9" s="1" t="s">
        <v>217</v>
      </c>
      <c r="J9" s="156">
        <v>1</v>
      </c>
      <c r="K9" s="156">
        <v>22</v>
      </c>
      <c r="L9" s="1" t="s">
        <v>217</v>
      </c>
      <c r="M9" s="1" t="s">
        <v>217</v>
      </c>
      <c r="N9" s="156">
        <v>3</v>
      </c>
      <c r="O9" s="157">
        <v>1422</v>
      </c>
    </row>
    <row r="10" spans="1:15" s="302" customFormat="1" ht="27" customHeight="1">
      <c r="A10" s="2">
        <v>21</v>
      </c>
      <c r="B10" s="156">
        <v>31</v>
      </c>
      <c r="C10" s="156">
        <v>5185</v>
      </c>
      <c r="D10" s="156">
        <v>3622</v>
      </c>
      <c r="E10" s="156">
        <v>1563</v>
      </c>
      <c r="F10" s="156">
        <v>27</v>
      </c>
      <c r="G10" s="156">
        <v>3756</v>
      </c>
      <c r="H10" s="1" t="s">
        <v>217</v>
      </c>
      <c r="I10" s="1" t="s">
        <v>217</v>
      </c>
      <c r="J10" s="156">
        <v>1</v>
      </c>
      <c r="K10" s="156">
        <v>20</v>
      </c>
      <c r="L10" s="1" t="s">
        <v>217</v>
      </c>
      <c r="M10" s="1" t="s">
        <v>217</v>
      </c>
      <c r="N10" s="156">
        <v>3</v>
      </c>
      <c r="O10" s="157">
        <v>1409</v>
      </c>
    </row>
    <row r="11" spans="1:15" s="302" customFormat="1" ht="27" customHeight="1">
      <c r="A11" s="331">
        <v>22</v>
      </c>
      <c r="B11" s="332">
        <v>30</v>
      </c>
      <c r="C11" s="332">
        <f>SUM(D11:E11)</f>
        <v>4882</v>
      </c>
      <c r="D11" s="332">
        <v>3284</v>
      </c>
      <c r="E11" s="333">
        <v>1598</v>
      </c>
      <c r="F11" s="332">
        <v>25</v>
      </c>
      <c r="G11" s="333">
        <v>3152</v>
      </c>
      <c r="H11" s="276" t="s">
        <v>327</v>
      </c>
      <c r="I11" s="276" t="s">
        <v>327</v>
      </c>
      <c r="J11" s="334">
        <v>1</v>
      </c>
      <c r="K11" s="333">
        <v>22</v>
      </c>
      <c r="L11" s="276" t="s">
        <v>327</v>
      </c>
      <c r="M11" s="276" t="s">
        <v>327</v>
      </c>
      <c r="N11" s="333">
        <v>4</v>
      </c>
      <c r="O11" s="334">
        <v>1708</v>
      </c>
    </row>
    <row r="12" spans="1:5" s="63" customFormat="1" ht="21" customHeight="1">
      <c r="A12" s="81" t="s">
        <v>86</v>
      </c>
      <c r="B12" s="81"/>
      <c r="C12" s="81"/>
      <c r="D12" s="81"/>
      <c r="E12" s="81"/>
    </row>
  </sheetData>
  <mergeCells count="10">
    <mergeCell ref="A1:O1"/>
    <mergeCell ref="A4:A6"/>
    <mergeCell ref="H4:I5"/>
    <mergeCell ref="J4:K5"/>
    <mergeCell ref="L4:M5"/>
    <mergeCell ref="N4:O5"/>
    <mergeCell ref="B5:B6"/>
    <mergeCell ref="C5:E5"/>
    <mergeCell ref="B4:E4"/>
    <mergeCell ref="F4:G5"/>
  </mergeCells>
  <printOptions/>
  <pageMargins left="0.63" right="0.49" top="0.79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workbookViewId="0" topLeftCell="A1">
      <pane ySplit="5" topLeftCell="BM15" activePane="bottomLeft" state="frozen"/>
      <selection pane="topLeft" activeCell="A1" sqref="A1:G1"/>
      <selection pane="bottomLeft" activeCell="G2" sqref="G2"/>
    </sheetView>
  </sheetViews>
  <sheetFormatPr defaultColWidth="9.00390625" defaultRowHeight="13.5"/>
  <cols>
    <col min="1" max="1" width="10.00390625" style="3" customWidth="1"/>
    <col min="2" max="2" width="8.25390625" style="3" bestFit="1" customWidth="1"/>
    <col min="3" max="3" width="8.00390625" style="3" bestFit="1" customWidth="1"/>
    <col min="4" max="15" width="6.125" style="3" customWidth="1"/>
    <col min="16" max="16" width="5.25390625" style="3" customWidth="1"/>
    <col min="17" max="17" width="5.875" style="3" customWidth="1"/>
    <col min="18" max="18" width="5.25390625" style="3" customWidth="1"/>
    <col min="19" max="19" width="6.75390625" style="3" customWidth="1"/>
    <col min="20" max="20" width="5.75390625" style="3" customWidth="1"/>
    <col min="21" max="21" width="6.25390625" style="3" customWidth="1"/>
    <col min="22" max="22" width="6.125" style="3" customWidth="1"/>
    <col min="23" max="23" width="5.25390625" style="3" customWidth="1"/>
    <col min="24" max="24" width="5.875" style="3" customWidth="1"/>
    <col min="25" max="26" width="5.75390625" style="3" customWidth="1"/>
    <col min="27" max="28" width="6.125" style="3" customWidth="1"/>
    <col min="29" max="29" width="5.50390625" style="3" customWidth="1"/>
    <col min="30" max="30" width="10.625" style="3" customWidth="1"/>
    <col min="31" max="16384" width="9.00390625" style="3" customWidth="1"/>
  </cols>
  <sheetData>
    <row r="1" spans="1:16" s="4" customFormat="1" ht="32.25" customHeight="1">
      <c r="A1" s="422" t="s">
        <v>325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" t="s">
        <v>309</v>
      </c>
    </row>
    <row r="2" spans="1:30" s="5" customFormat="1" ht="32.25" customHeight="1">
      <c r="A2" s="121" t="s">
        <v>46</v>
      </c>
      <c r="B2" s="64"/>
      <c r="AD2" s="110" t="s">
        <v>202</v>
      </c>
    </row>
    <row r="3" spans="1:30" ht="32.25" customHeight="1">
      <c r="A3" s="499" t="s">
        <v>8</v>
      </c>
      <c r="B3" s="420" t="s">
        <v>47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 t="s">
        <v>48</v>
      </c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</row>
    <row r="4" spans="1:30" ht="32.25" customHeight="1">
      <c r="A4" s="500"/>
      <c r="B4" s="384" t="s">
        <v>310</v>
      </c>
      <c r="C4" s="384" t="s">
        <v>331</v>
      </c>
      <c r="D4" s="419" t="s">
        <v>49</v>
      </c>
      <c r="E4" s="419"/>
      <c r="F4" s="419"/>
      <c r="G4" s="419" t="s">
        <v>332</v>
      </c>
      <c r="H4" s="419"/>
      <c r="I4" s="419"/>
      <c r="J4" s="419" t="s">
        <v>50</v>
      </c>
      <c r="K4" s="419"/>
      <c r="L4" s="419"/>
      <c r="M4" s="419" t="s">
        <v>311</v>
      </c>
      <c r="N4" s="419"/>
      <c r="O4" s="496"/>
      <c r="P4" s="498" t="s">
        <v>51</v>
      </c>
      <c r="Q4" s="377"/>
      <c r="R4" s="421"/>
      <c r="S4" s="495" t="s">
        <v>52</v>
      </c>
      <c r="T4" s="384" t="s">
        <v>203</v>
      </c>
      <c r="U4" s="419" t="s">
        <v>53</v>
      </c>
      <c r="V4" s="418"/>
      <c r="W4" s="418"/>
      <c r="X4" s="418" t="s">
        <v>54</v>
      </c>
      <c r="Y4" s="418"/>
      <c r="Z4" s="418"/>
      <c r="AA4" s="418" t="s">
        <v>55</v>
      </c>
      <c r="AB4" s="418"/>
      <c r="AC4" s="418"/>
      <c r="AD4" s="496" t="s">
        <v>56</v>
      </c>
    </row>
    <row r="5" spans="1:30" ht="32.25" customHeight="1">
      <c r="A5" s="501"/>
      <c r="B5" s="497"/>
      <c r="C5" s="497"/>
      <c r="D5" s="8" t="s">
        <v>1</v>
      </c>
      <c r="E5" s="8" t="s">
        <v>2</v>
      </c>
      <c r="F5" s="8" t="s">
        <v>3</v>
      </c>
      <c r="G5" s="8" t="s">
        <v>1</v>
      </c>
      <c r="H5" s="8" t="s">
        <v>2</v>
      </c>
      <c r="I5" s="8" t="s">
        <v>3</v>
      </c>
      <c r="J5" s="8" t="s">
        <v>1</v>
      </c>
      <c r="K5" s="8" t="s">
        <v>2</v>
      </c>
      <c r="L5" s="8" t="s">
        <v>3</v>
      </c>
      <c r="M5" s="8" t="s">
        <v>1</v>
      </c>
      <c r="N5" s="8" t="s">
        <v>2</v>
      </c>
      <c r="O5" s="9" t="s">
        <v>3</v>
      </c>
      <c r="P5" s="7" t="s">
        <v>1</v>
      </c>
      <c r="Q5" s="8" t="s">
        <v>2</v>
      </c>
      <c r="R5" s="8" t="s">
        <v>3</v>
      </c>
      <c r="S5" s="385"/>
      <c r="T5" s="497"/>
      <c r="U5" s="8" t="s">
        <v>1</v>
      </c>
      <c r="V5" s="8" t="s">
        <v>2</v>
      </c>
      <c r="W5" s="8" t="s">
        <v>3</v>
      </c>
      <c r="X5" s="8" t="s">
        <v>1</v>
      </c>
      <c r="Y5" s="8" t="s">
        <v>2</v>
      </c>
      <c r="Z5" s="8" t="s">
        <v>3</v>
      </c>
      <c r="AA5" s="8" t="s">
        <v>1</v>
      </c>
      <c r="AB5" s="8" t="s">
        <v>2</v>
      </c>
      <c r="AC5" s="8" t="s">
        <v>3</v>
      </c>
      <c r="AD5" s="420"/>
    </row>
    <row r="6" spans="1:30" s="133" customFormat="1" ht="32.25" customHeight="1">
      <c r="A6" s="214" t="s">
        <v>320</v>
      </c>
      <c r="B6" s="40">
        <v>6871</v>
      </c>
      <c r="C6" s="40">
        <v>17508</v>
      </c>
      <c r="D6" s="40">
        <v>5008</v>
      </c>
      <c r="E6" s="40">
        <v>2267</v>
      </c>
      <c r="F6" s="40">
        <v>2725</v>
      </c>
      <c r="G6" s="40">
        <v>18617</v>
      </c>
      <c r="H6" s="40">
        <v>8694</v>
      </c>
      <c r="I6" s="40">
        <v>9889</v>
      </c>
      <c r="J6" s="40">
        <v>5927</v>
      </c>
      <c r="K6" s="40">
        <v>3064</v>
      </c>
      <c r="L6" s="40">
        <v>2843</v>
      </c>
      <c r="M6" s="40">
        <v>1995</v>
      </c>
      <c r="N6" s="40">
        <v>924</v>
      </c>
      <c r="O6" s="41">
        <v>1062</v>
      </c>
      <c r="P6" s="101">
        <v>397</v>
      </c>
      <c r="Q6" s="101">
        <v>194</v>
      </c>
      <c r="R6" s="40">
        <v>203</v>
      </c>
      <c r="S6" s="40">
        <v>2088</v>
      </c>
      <c r="T6" s="102">
        <v>39.8</v>
      </c>
      <c r="U6" s="40">
        <v>1438</v>
      </c>
      <c r="V6" s="40">
        <v>576</v>
      </c>
      <c r="W6" s="40">
        <v>862</v>
      </c>
      <c r="X6" s="40">
        <v>1153</v>
      </c>
      <c r="Y6" s="40">
        <v>415</v>
      </c>
      <c r="Z6" s="40">
        <v>738</v>
      </c>
      <c r="AA6" s="40">
        <v>5285</v>
      </c>
      <c r="AB6" s="40">
        <v>2179</v>
      </c>
      <c r="AC6" s="40">
        <v>3106</v>
      </c>
      <c r="AD6" s="41">
        <v>638843</v>
      </c>
    </row>
    <row r="7" spans="1:30" s="133" customFormat="1" ht="32.25" customHeight="1">
      <c r="A7" s="214">
        <v>19</v>
      </c>
      <c r="B7" s="40">
        <v>6313</v>
      </c>
      <c r="C7" s="40">
        <v>16844</v>
      </c>
      <c r="D7" s="40">
        <v>4104</v>
      </c>
      <c r="E7" s="40">
        <v>1925</v>
      </c>
      <c r="F7" s="40">
        <v>2170</v>
      </c>
      <c r="G7" s="40">
        <v>16042</v>
      </c>
      <c r="H7" s="40">
        <v>7710</v>
      </c>
      <c r="I7" s="40">
        <v>8307</v>
      </c>
      <c r="J7" s="40">
        <v>5764</v>
      </c>
      <c r="K7" s="40">
        <v>3112</v>
      </c>
      <c r="L7" s="40">
        <v>2646</v>
      </c>
      <c r="M7" s="40">
        <v>1806</v>
      </c>
      <c r="N7" s="40">
        <v>869</v>
      </c>
      <c r="O7" s="41">
        <v>937</v>
      </c>
      <c r="P7" s="101">
        <v>303</v>
      </c>
      <c r="Q7" s="101">
        <v>154</v>
      </c>
      <c r="R7" s="40">
        <v>149</v>
      </c>
      <c r="S7" s="40">
        <v>1875</v>
      </c>
      <c r="T7" s="102">
        <v>44</v>
      </c>
      <c r="U7" s="40">
        <v>1211</v>
      </c>
      <c r="V7" s="40">
        <v>535</v>
      </c>
      <c r="W7" s="40">
        <v>676</v>
      </c>
      <c r="X7" s="40">
        <v>930</v>
      </c>
      <c r="Y7" s="40">
        <v>400</v>
      </c>
      <c r="Z7" s="40">
        <v>530</v>
      </c>
      <c r="AA7" s="40">
        <v>4536</v>
      </c>
      <c r="AB7" s="40">
        <v>1889</v>
      </c>
      <c r="AC7" s="40">
        <v>2647</v>
      </c>
      <c r="AD7" s="41">
        <v>560278</v>
      </c>
    </row>
    <row r="8" spans="1:31" s="133" customFormat="1" ht="32.25" customHeight="1">
      <c r="A8" s="214">
        <v>20</v>
      </c>
      <c r="B8" s="40">
        <v>4722</v>
      </c>
      <c r="C8" s="40">
        <v>12151</v>
      </c>
      <c r="D8" s="40">
        <v>5658</v>
      </c>
      <c r="E8" s="40">
        <v>2800</v>
      </c>
      <c r="F8" s="40">
        <v>2825</v>
      </c>
      <c r="G8" s="40">
        <v>19352</v>
      </c>
      <c r="H8" s="40">
        <v>9496</v>
      </c>
      <c r="I8" s="40">
        <v>9771</v>
      </c>
      <c r="J8" s="40">
        <v>7549</v>
      </c>
      <c r="K8" s="40">
        <v>4221</v>
      </c>
      <c r="L8" s="40">
        <v>3296</v>
      </c>
      <c r="M8" s="40">
        <v>1718</v>
      </c>
      <c r="N8" s="40">
        <v>884</v>
      </c>
      <c r="O8" s="41">
        <v>894</v>
      </c>
      <c r="P8" s="101">
        <v>347</v>
      </c>
      <c r="Q8" s="101">
        <v>199</v>
      </c>
      <c r="R8" s="40">
        <v>148</v>
      </c>
      <c r="S8" s="40">
        <v>1722</v>
      </c>
      <c r="T8" s="154">
        <v>30.4</v>
      </c>
      <c r="U8" s="40">
        <v>1699</v>
      </c>
      <c r="V8" s="40">
        <v>854</v>
      </c>
      <c r="W8" s="40">
        <v>845</v>
      </c>
      <c r="X8" s="40">
        <v>1390</v>
      </c>
      <c r="Y8" s="40">
        <v>660</v>
      </c>
      <c r="Z8" s="40">
        <v>730</v>
      </c>
      <c r="AA8" s="40">
        <v>5513</v>
      </c>
      <c r="AB8" s="40">
        <v>2636</v>
      </c>
      <c r="AC8" s="40">
        <v>2877</v>
      </c>
      <c r="AD8" s="41">
        <v>659433</v>
      </c>
      <c r="AE8" s="237"/>
    </row>
    <row r="9" spans="1:31" s="133" customFormat="1" ht="32.25" customHeight="1">
      <c r="A9" s="303" t="s">
        <v>324</v>
      </c>
      <c r="B9" s="40">
        <v>3998</v>
      </c>
      <c r="C9" s="40">
        <v>8159</v>
      </c>
      <c r="D9" s="40">
        <v>5796</v>
      </c>
      <c r="E9" s="40">
        <v>2975</v>
      </c>
      <c r="F9" s="40">
        <v>2809</v>
      </c>
      <c r="G9" s="40">
        <v>25597</v>
      </c>
      <c r="H9" s="40">
        <v>13523</v>
      </c>
      <c r="I9" s="40">
        <v>12028</v>
      </c>
      <c r="J9" s="40">
        <v>10325</v>
      </c>
      <c r="K9" s="40">
        <v>5912</v>
      </c>
      <c r="L9" s="40">
        <v>4403</v>
      </c>
      <c r="M9" s="40">
        <v>1739</v>
      </c>
      <c r="N9" s="40">
        <v>854</v>
      </c>
      <c r="O9" s="41">
        <v>885</v>
      </c>
      <c r="P9" s="101">
        <v>401</v>
      </c>
      <c r="Q9" s="40">
        <v>222</v>
      </c>
      <c r="R9" s="40">
        <v>179</v>
      </c>
      <c r="S9" s="40">
        <v>1690</v>
      </c>
      <c r="T9" s="102">
        <v>30</v>
      </c>
      <c r="U9" s="40">
        <v>1684</v>
      </c>
      <c r="V9" s="40">
        <v>853</v>
      </c>
      <c r="W9" s="40">
        <v>831</v>
      </c>
      <c r="X9" s="40">
        <v>1563</v>
      </c>
      <c r="Y9" s="40">
        <v>795</v>
      </c>
      <c r="Z9" s="40">
        <v>768</v>
      </c>
      <c r="AA9" s="40">
        <v>8553</v>
      </c>
      <c r="AB9" s="40">
        <v>4574</v>
      </c>
      <c r="AC9" s="40">
        <v>3979</v>
      </c>
      <c r="AD9" s="41">
        <v>1043795</v>
      </c>
      <c r="AE9" s="237"/>
    </row>
    <row r="10" spans="1:31" s="299" customFormat="1" ht="32.25" customHeight="1">
      <c r="A10" s="297" t="s">
        <v>321</v>
      </c>
      <c r="B10" s="278">
        <f>SUM(B11:B22)</f>
        <v>5205</v>
      </c>
      <c r="C10" s="278">
        <f>SUM(C11:C22)</f>
        <v>11838</v>
      </c>
      <c r="D10" s="278">
        <f>SUM(D11:D22)</f>
        <v>5783</v>
      </c>
      <c r="E10" s="278">
        <f>SUM(E11:E22)</f>
        <v>2970</v>
      </c>
      <c r="F10" s="278">
        <f>SUM(F11:F22)</f>
        <v>2813</v>
      </c>
      <c r="G10" s="278">
        <f aca="true" t="shared" si="0" ref="G10:G22">SUM(H10:I10)</f>
        <v>23022</v>
      </c>
      <c r="H10" s="278">
        <f>SUM(H11:H22)</f>
        <v>12043</v>
      </c>
      <c r="I10" s="278">
        <f>SUM(I11:I22)</f>
        <v>10979</v>
      </c>
      <c r="J10" s="278">
        <f>SUM(K10:L10)</f>
        <v>10432</v>
      </c>
      <c r="K10" s="278">
        <f>SUM(K11:K22)</f>
        <v>6033</v>
      </c>
      <c r="L10" s="278">
        <f>SUM(L11:L22)</f>
        <v>4399</v>
      </c>
      <c r="M10" s="278">
        <f aca="true" t="shared" si="1" ref="M10:M22">SUM(N10:O10)</f>
        <v>2061</v>
      </c>
      <c r="N10" s="278">
        <f aca="true" t="shared" si="2" ref="N10:S10">SUM(N11:N22)</f>
        <v>1098</v>
      </c>
      <c r="O10" s="279">
        <f t="shared" si="2"/>
        <v>963</v>
      </c>
      <c r="P10" s="294">
        <f t="shared" si="2"/>
        <v>447</v>
      </c>
      <c r="Q10" s="294">
        <f t="shared" si="2"/>
        <v>281</v>
      </c>
      <c r="R10" s="294">
        <f t="shared" si="2"/>
        <v>166</v>
      </c>
      <c r="S10" s="278">
        <f t="shared" si="2"/>
        <v>2185</v>
      </c>
      <c r="T10" s="330">
        <v>35.6</v>
      </c>
      <c r="U10" s="278">
        <f>SUM(U11:U22)</f>
        <v>1472</v>
      </c>
      <c r="V10" s="278">
        <f>SUM(V11:V22)</f>
        <v>757</v>
      </c>
      <c r="W10" s="278">
        <f>SUM(W11:W22)</f>
        <v>715</v>
      </c>
      <c r="X10" s="278">
        <f>SUM(Y10:Z10)</f>
        <v>1183</v>
      </c>
      <c r="Y10" s="278">
        <f aca="true" t="shared" si="3" ref="Y10:AD10">SUM(Y11:Y22)</f>
        <v>613</v>
      </c>
      <c r="Z10" s="278">
        <f t="shared" si="3"/>
        <v>570</v>
      </c>
      <c r="AA10" s="278">
        <f t="shared" si="3"/>
        <v>5412</v>
      </c>
      <c r="AB10" s="278">
        <f t="shared" si="3"/>
        <v>2811</v>
      </c>
      <c r="AC10" s="278">
        <f t="shared" si="3"/>
        <v>2601</v>
      </c>
      <c r="AD10" s="279">
        <f t="shared" si="3"/>
        <v>754403</v>
      </c>
      <c r="AE10" s="298"/>
    </row>
    <row r="11" spans="1:30" ht="32.25" customHeight="1">
      <c r="A11" s="303" t="s">
        <v>322</v>
      </c>
      <c r="B11" s="40">
        <v>378</v>
      </c>
      <c r="C11" s="40">
        <v>739</v>
      </c>
      <c r="D11" s="40">
        <f aca="true" t="shared" si="4" ref="D11:D22">SUM(E11:F11)</f>
        <v>617</v>
      </c>
      <c r="E11" s="40">
        <v>311</v>
      </c>
      <c r="F11" s="40">
        <v>306</v>
      </c>
      <c r="G11" s="40">
        <f t="shared" si="0"/>
        <v>2150</v>
      </c>
      <c r="H11" s="40">
        <v>1118</v>
      </c>
      <c r="I11" s="40">
        <v>1032</v>
      </c>
      <c r="J11" s="40">
        <v>985</v>
      </c>
      <c r="K11" s="40">
        <v>569</v>
      </c>
      <c r="L11" s="40">
        <v>416</v>
      </c>
      <c r="M11" s="40">
        <f t="shared" si="1"/>
        <v>183</v>
      </c>
      <c r="N11" s="40">
        <v>94</v>
      </c>
      <c r="O11" s="41">
        <v>89</v>
      </c>
      <c r="P11" s="101">
        <f>SUM(Q11:R11)</f>
        <v>40</v>
      </c>
      <c r="Q11" s="304">
        <v>27</v>
      </c>
      <c r="R11" s="304">
        <v>13</v>
      </c>
      <c r="S11" s="40">
        <v>215</v>
      </c>
      <c r="T11" s="328">
        <v>29.7</v>
      </c>
      <c r="U11" s="40">
        <f>SUM(V11:W11)</f>
        <v>195</v>
      </c>
      <c r="V11" s="40">
        <v>98</v>
      </c>
      <c r="W11" s="40">
        <v>97</v>
      </c>
      <c r="X11" s="40">
        <f aca="true" t="shared" si="5" ref="X11:X22">SUM(Y11:Z11)</f>
        <v>119</v>
      </c>
      <c r="Y11" s="40">
        <v>67</v>
      </c>
      <c r="Z11" s="40">
        <v>52</v>
      </c>
      <c r="AA11" s="40">
        <f>SUM(AB11:AC11)</f>
        <v>488</v>
      </c>
      <c r="AB11" s="40">
        <v>255</v>
      </c>
      <c r="AC11" s="40">
        <v>233</v>
      </c>
      <c r="AD11" s="41">
        <v>67125</v>
      </c>
    </row>
    <row r="12" spans="1:30" ht="32.25" customHeight="1">
      <c r="A12" s="305">
        <v>5</v>
      </c>
      <c r="B12" s="40">
        <v>300</v>
      </c>
      <c r="C12" s="40">
        <v>684</v>
      </c>
      <c r="D12" s="40">
        <f t="shared" si="4"/>
        <v>465</v>
      </c>
      <c r="E12" s="40">
        <v>236</v>
      </c>
      <c r="F12" s="40">
        <v>229</v>
      </c>
      <c r="G12" s="40">
        <f t="shared" si="0"/>
        <v>2125</v>
      </c>
      <c r="H12" s="40">
        <v>1124</v>
      </c>
      <c r="I12" s="40">
        <v>1001</v>
      </c>
      <c r="J12" s="40">
        <v>893</v>
      </c>
      <c r="K12" s="40">
        <v>532</v>
      </c>
      <c r="L12" s="40">
        <v>361</v>
      </c>
      <c r="M12" s="40">
        <f t="shared" si="1"/>
        <v>173</v>
      </c>
      <c r="N12" s="40">
        <v>84</v>
      </c>
      <c r="O12" s="41">
        <v>89</v>
      </c>
      <c r="P12" s="101">
        <f>SUM(Q12:R12)</f>
        <v>41</v>
      </c>
      <c r="Q12" s="304">
        <v>26</v>
      </c>
      <c r="R12" s="304">
        <v>15</v>
      </c>
      <c r="S12" s="40">
        <v>171</v>
      </c>
      <c r="T12" s="102">
        <v>37.2</v>
      </c>
      <c r="U12" s="40">
        <f aca="true" t="shared" si="6" ref="U12:U22">SUM(V12:W12)</f>
        <v>143</v>
      </c>
      <c r="V12" s="40">
        <v>76</v>
      </c>
      <c r="W12" s="40">
        <v>67</v>
      </c>
      <c r="X12" s="40">
        <f t="shared" si="5"/>
        <v>113</v>
      </c>
      <c r="Y12" s="40">
        <v>55</v>
      </c>
      <c r="Z12" s="40">
        <v>58</v>
      </c>
      <c r="AA12" s="40">
        <f aca="true" t="shared" si="7" ref="AA12:AA22">SUM(AB12:AC12)</f>
        <v>424</v>
      </c>
      <c r="AB12" s="40">
        <v>222</v>
      </c>
      <c r="AC12" s="40">
        <v>202</v>
      </c>
      <c r="AD12" s="41">
        <v>53857</v>
      </c>
    </row>
    <row r="13" spans="1:30" ht="32.25" customHeight="1">
      <c r="A13" s="305">
        <v>6</v>
      </c>
      <c r="B13" s="40">
        <v>354</v>
      </c>
      <c r="C13" s="40">
        <v>710</v>
      </c>
      <c r="D13" s="40">
        <f t="shared" si="4"/>
        <v>486</v>
      </c>
      <c r="E13" s="40">
        <v>265</v>
      </c>
      <c r="F13" s="40">
        <v>221</v>
      </c>
      <c r="G13" s="40">
        <f t="shared" si="0"/>
        <v>2039</v>
      </c>
      <c r="H13" s="40">
        <v>1092</v>
      </c>
      <c r="I13" s="40">
        <v>947</v>
      </c>
      <c r="J13" s="40">
        <v>998</v>
      </c>
      <c r="K13" s="40">
        <v>612</v>
      </c>
      <c r="L13" s="40">
        <v>386</v>
      </c>
      <c r="M13" s="40">
        <f t="shared" si="1"/>
        <v>169</v>
      </c>
      <c r="N13" s="40">
        <v>103</v>
      </c>
      <c r="O13" s="41">
        <v>66</v>
      </c>
      <c r="P13" s="101">
        <f aca="true" t="shared" si="8" ref="P13:P22">SUM(Q13:R13)</f>
        <v>36</v>
      </c>
      <c r="Q13" s="304">
        <v>24</v>
      </c>
      <c r="R13" s="304">
        <v>12</v>
      </c>
      <c r="S13" s="40">
        <v>170</v>
      </c>
      <c r="T13" s="102">
        <v>34.8</v>
      </c>
      <c r="U13" s="40">
        <f t="shared" si="6"/>
        <v>150</v>
      </c>
      <c r="V13" s="40">
        <v>83</v>
      </c>
      <c r="W13" s="40">
        <v>67</v>
      </c>
      <c r="X13" s="40">
        <f t="shared" si="5"/>
        <v>113</v>
      </c>
      <c r="Y13" s="40">
        <v>53</v>
      </c>
      <c r="Z13" s="40">
        <v>60</v>
      </c>
      <c r="AA13" s="40">
        <f t="shared" si="7"/>
        <v>521</v>
      </c>
      <c r="AB13" s="40">
        <v>262</v>
      </c>
      <c r="AC13" s="40">
        <v>259</v>
      </c>
      <c r="AD13" s="41">
        <v>79002</v>
      </c>
    </row>
    <row r="14" spans="1:30" ht="32.25" customHeight="1">
      <c r="A14" s="305">
        <v>7</v>
      </c>
      <c r="B14" s="40">
        <v>473</v>
      </c>
      <c r="C14" s="40">
        <v>854</v>
      </c>
      <c r="D14" s="40">
        <f t="shared" si="4"/>
        <v>438</v>
      </c>
      <c r="E14" s="40">
        <v>234</v>
      </c>
      <c r="F14" s="40">
        <v>204</v>
      </c>
      <c r="G14" s="40">
        <f t="shared" si="0"/>
        <v>1980</v>
      </c>
      <c r="H14" s="40">
        <v>1064</v>
      </c>
      <c r="I14" s="40">
        <v>916</v>
      </c>
      <c r="J14" s="40">
        <v>917</v>
      </c>
      <c r="K14" s="40">
        <v>574</v>
      </c>
      <c r="L14" s="40">
        <v>343</v>
      </c>
      <c r="M14" s="40">
        <f t="shared" si="1"/>
        <v>157</v>
      </c>
      <c r="N14" s="40">
        <v>90</v>
      </c>
      <c r="O14" s="41">
        <v>67</v>
      </c>
      <c r="P14" s="101">
        <f t="shared" si="8"/>
        <v>46</v>
      </c>
      <c r="Q14" s="304">
        <v>27</v>
      </c>
      <c r="R14" s="304">
        <v>19</v>
      </c>
      <c r="S14" s="40">
        <v>159</v>
      </c>
      <c r="T14" s="102">
        <v>35.8</v>
      </c>
      <c r="U14" s="40">
        <f t="shared" si="6"/>
        <v>116</v>
      </c>
      <c r="V14" s="40">
        <v>62</v>
      </c>
      <c r="W14" s="40">
        <v>54</v>
      </c>
      <c r="X14" s="40">
        <f t="shared" si="5"/>
        <v>107</v>
      </c>
      <c r="Y14" s="40">
        <v>65</v>
      </c>
      <c r="Z14" s="40">
        <v>42</v>
      </c>
      <c r="AA14" s="40">
        <f t="shared" si="7"/>
        <v>512</v>
      </c>
      <c r="AB14" s="40">
        <v>258</v>
      </c>
      <c r="AC14" s="40">
        <v>254</v>
      </c>
      <c r="AD14" s="41">
        <v>68700</v>
      </c>
    </row>
    <row r="15" spans="1:30" ht="32.25" customHeight="1">
      <c r="A15" s="305">
        <v>8</v>
      </c>
      <c r="B15" s="40">
        <v>469</v>
      </c>
      <c r="C15" s="40">
        <v>990</v>
      </c>
      <c r="D15" s="40">
        <f t="shared" si="4"/>
        <v>415</v>
      </c>
      <c r="E15" s="40">
        <v>199</v>
      </c>
      <c r="F15" s="40">
        <v>216</v>
      </c>
      <c r="G15" s="40">
        <f t="shared" si="0"/>
        <v>1923</v>
      </c>
      <c r="H15" s="40">
        <v>995</v>
      </c>
      <c r="I15" s="40">
        <v>928</v>
      </c>
      <c r="J15" s="40">
        <v>898</v>
      </c>
      <c r="K15" s="40">
        <v>500</v>
      </c>
      <c r="L15" s="40">
        <v>398</v>
      </c>
      <c r="M15" s="40">
        <f t="shared" si="1"/>
        <v>168</v>
      </c>
      <c r="N15" s="40">
        <v>99</v>
      </c>
      <c r="O15" s="41">
        <v>69</v>
      </c>
      <c r="P15" s="101">
        <f t="shared" si="8"/>
        <v>37</v>
      </c>
      <c r="Q15" s="304">
        <v>25</v>
      </c>
      <c r="R15" s="304">
        <v>12</v>
      </c>
      <c r="S15" s="40">
        <v>195</v>
      </c>
      <c r="T15" s="102">
        <v>40.5</v>
      </c>
      <c r="U15" s="40">
        <f t="shared" si="6"/>
        <v>103</v>
      </c>
      <c r="V15" s="40">
        <v>58</v>
      </c>
      <c r="W15" s="40">
        <v>45</v>
      </c>
      <c r="X15" s="40">
        <f t="shared" si="5"/>
        <v>100</v>
      </c>
      <c r="Y15" s="40">
        <v>51</v>
      </c>
      <c r="Z15" s="40">
        <v>49</v>
      </c>
      <c r="AA15" s="40">
        <f t="shared" si="7"/>
        <v>520</v>
      </c>
      <c r="AB15" s="40">
        <v>266</v>
      </c>
      <c r="AC15" s="40">
        <v>254</v>
      </c>
      <c r="AD15" s="41">
        <v>70848</v>
      </c>
    </row>
    <row r="16" spans="1:30" ht="32.25" customHeight="1">
      <c r="A16" s="305">
        <v>9</v>
      </c>
      <c r="B16" s="40">
        <v>539</v>
      </c>
      <c r="C16" s="40">
        <v>1217</v>
      </c>
      <c r="D16" s="40">
        <f t="shared" si="4"/>
        <v>484</v>
      </c>
      <c r="E16" s="40">
        <v>261</v>
      </c>
      <c r="F16" s="40">
        <v>223</v>
      </c>
      <c r="G16" s="40">
        <f t="shared" si="0"/>
        <v>1920</v>
      </c>
      <c r="H16" s="40">
        <v>989</v>
      </c>
      <c r="I16" s="40">
        <v>931</v>
      </c>
      <c r="J16" s="40">
        <v>958</v>
      </c>
      <c r="K16" s="40">
        <v>564</v>
      </c>
      <c r="L16" s="40">
        <v>394</v>
      </c>
      <c r="M16" s="40">
        <f t="shared" si="1"/>
        <v>205</v>
      </c>
      <c r="N16" s="40">
        <v>104</v>
      </c>
      <c r="O16" s="41">
        <v>101</v>
      </c>
      <c r="P16" s="101">
        <f t="shared" si="8"/>
        <v>40</v>
      </c>
      <c r="Q16" s="304">
        <v>25</v>
      </c>
      <c r="R16" s="304">
        <v>15</v>
      </c>
      <c r="S16" s="40">
        <v>222</v>
      </c>
      <c r="T16" s="102">
        <v>42.4</v>
      </c>
      <c r="U16" s="40">
        <f t="shared" si="6"/>
        <v>117</v>
      </c>
      <c r="V16" s="40">
        <v>55</v>
      </c>
      <c r="W16" s="40">
        <v>62</v>
      </c>
      <c r="X16" s="40">
        <f t="shared" si="5"/>
        <v>90</v>
      </c>
      <c r="Y16" s="40">
        <v>46</v>
      </c>
      <c r="Z16" s="40">
        <v>44</v>
      </c>
      <c r="AA16" s="40">
        <f t="shared" si="7"/>
        <v>477</v>
      </c>
      <c r="AB16" s="40">
        <v>252</v>
      </c>
      <c r="AC16" s="40">
        <v>225</v>
      </c>
      <c r="AD16" s="41">
        <v>71401</v>
      </c>
    </row>
    <row r="17" spans="1:30" ht="32.25" customHeight="1">
      <c r="A17" s="305">
        <v>10</v>
      </c>
      <c r="B17" s="40">
        <v>626</v>
      </c>
      <c r="C17" s="40">
        <v>1314</v>
      </c>
      <c r="D17" s="40">
        <f t="shared" si="4"/>
        <v>420</v>
      </c>
      <c r="E17" s="40">
        <v>218</v>
      </c>
      <c r="F17" s="40">
        <v>202</v>
      </c>
      <c r="G17" s="40">
        <f t="shared" si="0"/>
        <v>1836</v>
      </c>
      <c r="H17" s="40">
        <v>951</v>
      </c>
      <c r="I17" s="40">
        <v>885</v>
      </c>
      <c r="J17" s="40">
        <v>842</v>
      </c>
      <c r="K17" s="40">
        <v>486</v>
      </c>
      <c r="L17" s="40">
        <v>356</v>
      </c>
      <c r="M17" s="40">
        <f t="shared" si="1"/>
        <v>197</v>
      </c>
      <c r="N17" s="40">
        <v>101</v>
      </c>
      <c r="O17" s="41">
        <v>96</v>
      </c>
      <c r="P17" s="101">
        <f t="shared" si="8"/>
        <v>31</v>
      </c>
      <c r="Q17" s="304">
        <v>20</v>
      </c>
      <c r="R17" s="304">
        <v>11</v>
      </c>
      <c r="S17" s="40">
        <v>228</v>
      </c>
      <c r="T17" s="102">
        <v>46.9</v>
      </c>
      <c r="U17" s="40">
        <f t="shared" si="6"/>
        <v>108</v>
      </c>
      <c r="V17" s="40">
        <v>51</v>
      </c>
      <c r="W17" s="40">
        <v>57</v>
      </c>
      <c r="X17" s="40">
        <f t="shared" si="5"/>
        <v>75</v>
      </c>
      <c r="Y17" s="40">
        <v>36</v>
      </c>
      <c r="Z17" s="40">
        <v>39</v>
      </c>
      <c r="AA17" s="40">
        <f t="shared" si="7"/>
        <v>417</v>
      </c>
      <c r="AB17" s="40">
        <v>223</v>
      </c>
      <c r="AC17" s="40">
        <v>194</v>
      </c>
      <c r="AD17" s="41">
        <v>57308</v>
      </c>
    </row>
    <row r="18" spans="1:30" ht="32.25" customHeight="1">
      <c r="A18" s="305">
        <v>11</v>
      </c>
      <c r="B18" s="40">
        <v>475</v>
      </c>
      <c r="C18" s="40">
        <v>1277</v>
      </c>
      <c r="D18" s="40">
        <f t="shared" si="4"/>
        <v>426</v>
      </c>
      <c r="E18" s="40">
        <v>215</v>
      </c>
      <c r="F18" s="40">
        <v>211</v>
      </c>
      <c r="G18" s="40">
        <f t="shared" si="0"/>
        <v>1775</v>
      </c>
      <c r="H18" s="40">
        <v>927</v>
      </c>
      <c r="I18" s="40">
        <v>848</v>
      </c>
      <c r="J18" s="40">
        <v>740</v>
      </c>
      <c r="K18" s="40">
        <v>399</v>
      </c>
      <c r="L18" s="40">
        <v>341</v>
      </c>
      <c r="M18" s="40">
        <f t="shared" si="1"/>
        <v>162</v>
      </c>
      <c r="N18" s="40">
        <v>86</v>
      </c>
      <c r="O18" s="41">
        <v>76</v>
      </c>
      <c r="P18" s="101">
        <f t="shared" si="8"/>
        <v>35</v>
      </c>
      <c r="Q18" s="304">
        <v>18</v>
      </c>
      <c r="R18" s="304">
        <v>17</v>
      </c>
      <c r="S18" s="40">
        <v>181</v>
      </c>
      <c r="T18" s="102">
        <v>38</v>
      </c>
      <c r="U18" s="40">
        <f t="shared" si="6"/>
        <v>115</v>
      </c>
      <c r="V18" s="40">
        <v>64</v>
      </c>
      <c r="W18" s="40">
        <v>51</v>
      </c>
      <c r="X18" s="40">
        <f t="shared" si="5"/>
        <v>100</v>
      </c>
      <c r="Y18" s="40">
        <v>41</v>
      </c>
      <c r="Z18" s="40">
        <v>59</v>
      </c>
      <c r="AA18" s="40">
        <f t="shared" si="7"/>
        <v>420</v>
      </c>
      <c r="AB18" s="40">
        <v>213</v>
      </c>
      <c r="AC18" s="40">
        <v>207</v>
      </c>
      <c r="AD18" s="41">
        <v>57367</v>
      </c>
    </row>
    <row r="19" spans="1:30" ht="32.25" customHeight="1">
      <c r="A19" s="305">
        <v>12</v>
      </c>
      <c r="B19" s="40">
        <v>314</v>
      </c>
      <c r="C19" s="40">
        <v>1051</v>
      </c>
      <c r="D19" s="40">
        <f t="shared" si="4"/>
        <v>337</v>
      </c>
      <c r="E19" s="40">
        <v>194</v>
      </c>
      <c r="F19" s="40">
        <v>143</v>
      </c>
      <c r="G19" s="40">
        <f t="shared" si="0"/>
        <v>1671</v>
      </c>
      <c r="H19" s="40">
        <v>889</v>
      </c>
      <c r="I19" s="40">
        <v>782</v>
      </c>
      <c r="J19" s="40">
        <v>504</v>
      </c>
      <c r="K19" s="40">
        <v>297</v>
      </c>
      <c r="L19" s="40">
        <v>207</v>
      </c>
      <c r="M19" s="40">
        <f t="shared" si="1"/>
        <v>142</v>
      </c>
      <c r="N19" s="40">
        <v>80</v>
      </c>
      <c r="O19" s="41">
        <v>62</v>
      </c>
      <c r="P19" s="101">
        <f t="shared" si="8"/>
        <v>22</v>
      </c>
      <c r="Q19" s="304">
        <v>16</v>
      </c>
      <c r="R19" s="304">
        <v>6</v>
      </c>
      <c r="S19" s="40">
        <v>138</v>
      </c>
      <c r="T19" s="102">
        <v>42.1</v>
      </c>
      <c r="U19" s="40">
        <f t="shared" si="6"/>
        <v>80</v>
      </c>
      <c r="V19" s="40">
        <v>37</v>
      </c>
      <c r="W19" s="40">
        <v>43</v>
      </c>
      <c r="X19" s="40">
        <f t="shared" si="5"/>
        <v>98</v>
      </c>
      <c r="Y19" s="40">
        <v>56</v>
      </c>
      <c r="Z19" s="40">
        <v>42</v>
      </c>
      <c r="AA19" s="40">
        <f t="shared" si="7"/>
        <v>423</v>
      </c>
      <c r="AB19" s="40">
        <v>222</v>
      </c>
      <c r="AC19" s="40">
        <v>201</v>
      </c>
      <c r="AD19" s="41">
        <v>54943</v>
      </c>
    </row>
    <row r="20" spans="1:30" ht="32.25" customHeight="1">
      <c r="A20" s="303" t="s">
        <v>323</v>
      </c>
      <c r="B20" s="40">
        <v>432</v>
      </c>
      <c r="C20" s="40">
        <v>1006</v>
      </c>
      <c r="D20" s="40">
        <f t="shared" si="4"/>
        <v>508</v>
      </c>
      <c r="E20" s="40">
        <v>264</v>
      </c>
      <c r="F20" s="40">
        <v>244</v>
      </c>
      <c r="G20" s="40">
        <f t="shared" si="0"/>
        <v>1717</v>
      </c>
      <c r="H20" s="40">
        <v>909</v>
      </c>
      <c r="I20" s="40">
        <v>808</v>
      </c>
      <c r="J20" s="40">
        <v>725</v>
      </c>
      <c r="K20" s="40">
        <v>410</v>
      </c>
      <c r="L20" s="40">
        <v>315</v>
      </c>
      <c r="M20" s="40">
        <f t="shared" si="1"/>
        <v>139</v>
      </c>
      <c r="N20" s="40">
        <v>76</v>
      </c>
      <c r="O20" s="41">
        <v>63</v>
      </c>
      <c r="P20" s="101">
        <f t="shared" si="8"/>
        <v>51</v>
      </c>
      <c r="Q20" s="304">
        <v>33</v>
      </c>
      <c r="R20" s="304">
        <v>18</v>
      </c>
      <c r="S20" s="40">
        <v>138</v>
      </c>
      <c r="T20" s="102">
        <v>27.4</v>
      </c>
      <c r="U20" s="40">
        <f t="shared" si="6"/>
        <v>120</v>
      </c>
      <c r="V20" s="40">
        <v>73</v>
      </c>
      <c r="W20" s="40">
        <v>47</v>
      </c>
      <c r="X20" s="40">
        <f t="shared" si="5"/>
        <v>82</v>
      </c>
      <c r="Y20" s="40">
        <v>39</v>
      </c>
      <c r="Z20" s="40">
        <v>43</v>
      </c>
      <c r="AA20" s="40">
        <f t="shared" si="7"/>
        <v>415</v>
      </c>
      <c r="AB20" s="40">
        <v>211</v>
      </c>
      <c r="AC20" s="40">
        <v>204</v>
      </c>
      <c r="AD20" s="41">
        <v>60312</v>
      </c>
    </row>
    <row r="21" spans="1:30" ht="32.25" customHeight="1">
      <c r="A21" s="305">
        <v>2</v>
      </c>
      <c r="B21" s="40">
        <v>473</v>
      </c>
      <c r="C21" s="40">
        <v>1002</v>
      </c>
      <c r="D21" s="40">
        <f t="shared" si="4"/>
        <v>563</v>
      </c>
      <c r="E21" s="40">
        <v>274</v>
      </c>
      <c r="F21" s="40">
        <v>289</v>
      </c>
      <c r="G21" s="40">
        <f t="shared" si="0"/>
        <v>1835</v>
      </c>
      <c r="H21" s="40">
        <v>951</v>
      </c>
      <c r="I21" s="40">
        <v>884</v>
      </c>
      <c r="J21" s="40">
        <v>908</v>
      </c>
      <c r="K21" s="40">
        <v>526</v>
      </c>
      <c r="L21" s="40">
        <v>382</v>
      </c>
      <c r="M21" s="40">
        <f t="shared" si="1"/>
        <v>175</v>
      </c>
      <c r="N21" s="40">
        <v>90</v>
      </c>
      <c r="O21" s="41">
        <v>85</v>
      </c>
      <c r="P21" s="101">
        <f t="shared" si="8"/>
        <v>29</v>
      </c>
      <c r="Q21" s="304">
        <v>21</v>
      </c>
      <c r="R21" s="304">
        <v>8</v>
      </c>
      <c r="S21" s="40">
        <v>167</v>
      </c>
      <c r="T21" s="102">
        <v>31.1</v>
      </c>
      <c r="U21" s="40">
        <f t="shared" si="6"/>
        <v>98</v>
      </c>
      <c r="V21" s="40">
        <v>45</v>
      </c>
      <c r="W21" s="40">
        <v>53</v>
      </c>
      <c r="X21" s="40">
        <f t="shared" si="5"/>
        <v>88</v>
      </c>
      <c r="Y21" s="40">
        <v>56</v>
      </c>
      <c r="Z21" s="40">
        <v>32</v>
      </c>
      <c r="AA21" s="40">
        <f t="shared" si="7"/>
        <v>388</v>
      </c>
      <c r="AB21" s="40">
        <v>209</v>
      </c>
      <c r="AC21" s="40">
        <v>179</v>
      </c>
      <c r="AD21" s="41">
        <v>50912</v>
      </c>
    </row>
    <row r="22" spans="1:30" ht="32.25" customHeight="1">
      <c r="A22" s="305">
        <v>3</v>
      </c>
      <c r="B22" s="40">
        <v>372</v>
      </c>
      <c r="C22" s="40">
        <v>994</v>
      </c>
      <c r="D22" s="40">
        <f t="shared" si="4"/>
        <v>624</v>
      </c>
      <c r="E22" s="40">
        <v>299</v>
      </c>
      <c r="F22" s="40">
        <v>325</v>
      </c>
      <c r="G22" s="40">
        <f t="shared" si="0"/>
        <v>2051</v>
      </c>
      <c r="H22" s="40">
        <v>1034</v>
      </c>
      <c r="I22" s="40">
        <v>1017</v>
      </c>
      <c r="J22" s="40">
        <v>1064</v>
      </c>
      <c r="K22" s="40">
        <v>564</v>
      </c>
      <c r="L22" s="40">
        <v>500</v>
      </c>
      <c r="M22" s="40">
        <f t="shared" si="1"/>
        <v>191</v>
      </c>
      <c r="N22" s="40">
        <v>91</v>
      </c>
      <c r="O22" s="41">
        <v>100</v>
      </c>
      <c r="P22" s="101">
        <f t="shared" si="8"/>
        <v>39</v>
      </c>
      <c r="Q22" s="304">
        <v>19</v>
      </c>
      <c r="R22" s="304">
        <v>20</v>
      </c>
      <c r="S22" s="40">
        <v>201</v>
      </c>
      <c r="T22" s="102">
        <v>30.6</v>
      </c>
      <c r="U22" s="40">
        <f t="shared" si="6"/>
        <v>127</v>
      </c>
      <c r="V22" s="40">
        <v>55</v>
      </c>
      <c r="W22" s="40">
        <v>72</v>
      </c>
      <c r="X22" s="40">
        <f t="shared" si="5"/>
        <v>98</v>
      </c>
      <c r="Y22" s="40">
        <v>48</v>
      </c>
      <c r="Z22" s="40">
        <v>50</v>
      </c>
      <c r="AA22" s="40">
        <f t="shared" si="7"/>
        <v>407</v>
      </c>
      <c r="AB22" s="40">
        <v>218</v>
      </c>
      <c r="AC22" s="40">
        <v>189</v>
      </c>
      <c r="AD22" s="41">
        <v>62628</v>
      </c>
    </row>
    <row r="23" spans="1:30" ht="32.25" customHeight="1">
      <c r="A23" s="306" t="s">
        <v>57</v>
      </c>
      <c r="B23" s="307">
        <v>434</v>
      </c>
      <c r="C23" s="307">
        <f aca="true" t="shared" si="9" ref="C23:S23">AVERAGE(C11:C22)</f>
        <v>986.5</v>
      </c>
      <c r="D23" s="307">
        <f t="shared" si="9"/>
        <v>481.9166666666667</v>
      </c>
      <c r="E23" s="307">
        <f t="shared" si="9"/>
        <v>247.5</v>
      </c>
      <c r="F23" s="307">
        <f t="shared" si="9"/>
        <v>234.41666666666666</v>
      </c>
      <c r="G23" s="307">
        <f t="shared" si="9"/>
        <v>1918.5</v>
      </c>
      <c r="H23" s="307">
        <f t="shared" si="9"/>
        <v>1003.5833333333334</v>
      </c>
      <c r="I23" s="307">
        <f t="shared" si="9"/>
        <v>914.9166666666666</v>
      </c>
      <c r="J23" s="307">
        <f t="shared" si="9"/>
        <v>869.3333333333334</v>
      </c>
      <c r="K23" s="307">
        <f t="shared" si="9"/>
        <v>502.75</v>
      </c>
      <c r="L23" s="307">
        <f t="shared" si="9"/>
        <v>366.5833333333333</v>
      </c>
      <c r="M23" s="307">
        <f t="shared" si="9"/>
        <v>171.75</v>
      </c>
      <c r="N23" s="307">
        <f t="shared" si="9"/>
        <v>91.5</v>
      </c>
      <c r="O23" s="308">
        <f t="shared" si="9"/>
        <v>80.25</v>
      </c>
      <c r="P23" s="309">
        <f t="shared" si="9"/>
        <v>37.25</v>
      </c>
      <c r="Q23" s="307">
        <f t="shared" si="9"/>
        <v>23.416666666666668</v>
      </c>
      <c r="R23" s="307">
        <f t="shared" si="9"/>
        <v>13.833333333333334</v>
      </c>
      <c r="S23" s="307">
        <f t="shared" si="9"/>
        <v>182.08333333333334</v>
      </c>
      <c r="T23" s="329">
        <v>36.4</v>
      </c>
      <c r="U23" s="307">
        <f aca="true" t="shared" si="10" ref="U23:AC23">AVERAGE(U11:U22)</f>
        <v>122.66666666666667</v>
      </c>
      <c r="V23" s="307">
        <f t="shared" si="10"/>
        <v>63.083333333333336</v>
      </c>
      <c r="W23" s="307">
        <f t="shared" si="10"/>
        <v>59.583333333333336</v>
      </c>
      <c r="X23" s="307">
        <f t="shared" si="10"/>
        <v>98.58333333333333</v>
      </c>
      <c r="Y23" s="307">
        <f t="shared" si="10"/>
        <v>51.083333333333336</v>
      </c>
      <c r="Z23" s="307">
        <f t="shared" si="10"/>
        <v>47.5</v>
      </c>
      <c r="AA23" s="307">
        <f t="shared" si="10"/>
        <v>451</v>
      </c>
      <c r="AB23" s="307">
        <f t="shared" si="10"/>
        <v>234.25</v>
      </c>
      <c r="AC23" s="307">
        <f t="shared" si="10"/>
        <v>216.75</v>
      </c>
      <c r="AD23" s="308">
        <f>AVERAGE(AD11:AD22)</f>
        <v>62866.916666666664</v>
      </c>
    </row>
    <row r="24" spans="1:2" s="5" customFormat="1" ht="21" customHeight="1">
      <c r="A24" s="415" t="s">
        <v>58</v>
      </c>
      <c r="B24" s="415"/>
    </row>
    <row r="25" spans="1:5" s="5" customFormat="1" ht="21" customHeight="1">
      <c r="A25" s="86" t="s">
        <v>232</v>
      </c>
      <c r="B25" s="12"/>
      <c r="C25" s="12"/>
      <c r="D25" s="12"/>
      <c r="E25" s="12"/>
    </row>
    <row r="26" s="5" customFormat="1" ht="21" customHeight="1">
      <c r="T26" s="3"/>
    </row>
  </sheetData>
  <mergeCells count="18">
    <mergeCell ref="A24:B24"/>
    <mergeCell ref="P4:R4"/>
    <mergeCell ref="U4:W4"/>
    <mergeCell ref="G4:I4"/>
    <mergeCell ref="A3:A5"/>
    <mergeCell ref="D4:F4"/>
    <mergeCell ref="M4:O4"/>
    <mergeCell ref="J4:L4"/>
    <mergeCell ref="B4:B5"/>
    <mergeCell ref="C4:C5"/>
    <mergeCell ref="A1:O1"/>
    <mergeCell ref="B3:O3"/>
    <mergeCell ref="S4:S5"/>
    <mergeCell ref="P3:AD3"/>
    <mergeCell ref="X4:Z4"/>
    <mergeCell ref="AA4:AC4"/>
    <mergeCell ref="AD4:AD5"/>
    <mergeCell ref="T4:T5"/>
  </mergeCells>
  <printOptions/>
  <pageMargins left="0.49" right="0.17" top="0.79" bottom="0.79" header="0.512" footer="0.512"/>
  <pageSetup fitToWidth="2" horizontalDpi="600" verticalDpi="600" orientation="portrait" paperSize="9" scale="97" r:id="rId1"/>
  <colBreaks count="1" manualBreakCount="1">
    <brk id="15" max="65535" man="1"/>
  </colBreaks>
  <ignoredErrors>
    <ignoredError sqref="P11 P12:P19 P20:P22" formulaRange="1"/>
    <ignoredError sqref="X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SheetLayoutView="100" workbookViewId="0" topLeftCell="A1">
      <pane xSplit="14940" topLeftCell="N1" activePane="topLeft" state="split"/>
      <selection pane="topLeft" activeCell="D22" sqref="D22"/>
      <selection pane="topRight" activeCell="A1" sqref="A1:G1"/>
    </sheetView>
  </sheetViews>
  <sheetFormatPr defaultColWidth="9.00390625" defaultRowHeight="13.5"/>
  <cols>
    <col min="1" max="1" width="10.00390625" style="57" bestFit="1" customWidth="1"/>
    <col min="2" max="2" width="8.875" style="57" bestFit="1" customWidth="1"/>
    <col min="3" max="3" width="11.375" style="57" customWidth="1"/>
    <col min="4" max="4" width="8.875" style="57" bestFit="1" customWidth="1"/>
    <col min="5" max="5" width="11.25390625" style="57" customWidth="1"/>
    <col min="6" max="6" width="6.25390625" style="57" customWidth="1"/>
    <col min="7" max="7" width="8.875" style="57" customWidth="1"/>
    <col min="8" max="8" width="5.50390625" style="57" customWidth="1"/>
    <col min="9" max="10" width="8.875" style="57" customWidth="1"/>
    <col min="11" max="11" width="10.375" style="57" customWidth="1"/>
    <col min="12" max="12" width="8.875" style="57" customWidth="1"/>
    <col min="13" max="13" width="9.50390625" style="57" customWidth="1"/>
    <col min="14" max="14" width="8.875" style="57" customWidth="1"/>
    <col min="15" max="15" width="9.50390625" style="57" customWidth="1"/>
    <col min="16" max="16" width="8.875" style="57" customWidth="1"/>
    <col min="17" max="17" width="9.375" style="57" customWidth="1"/>
    <col min="18" max="18" width="8.875" style="57" customWidth="1"/>
    <col min="19" max="20" width="6.625" style="57" customWidth="1"/>
    <col min="21" max="21" width="9.50390625" style="57" customWidth="1"/>
    <col min="22" max="22" width="6.625" style="57" customWidth="1"/>
    <col min="23" max="23" width="9.50390625" style="57" customWidth="1"/>
    <col min="24" max="16384" width="9.00390625" style="57" customWidth="1"/>
  </cols>
  <sheetData>
    <row r="1" spans="2:21" ht="21" customHeight="1">
      <c r="B1" s="173"/>
      <c r="C1" s="173"/>
      <c r="D1" s="174"/>
      <c r="E1" s="174"/>
      <c r="F1" s="174"/>
      <c r="G1" s="174"/>
      <c r="H1" s="174"/>
      <c r="I1" s="173" t="s">
        <v>74</v>
      </c>
      <c r="J1" s="175" t="s">
        <v>25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19" s="176" customFormat="1" ht="21" customHeight="1">
      <c r="A2" s="402" t="s">
        <v>212</v>
      </c>
      <c r="B2" s="402"/>
      <c r="C2" s="402"/>
      <c r="D2" s="402"/>
      <c r="E2" s="402"/>
      <c r="F2" s="402"/>
      <c r="H2" s="177"/>
      <c r="J2" s="177"/>
      <c r="L2" s="177"/>
      <c r="S2" s="178" t="s">
        <v>201</v>
      </c>
    </row>
    <row r="3" spans="1:19" ht="17.25" customHeight="1">
      <c r="A3" s="397" t="s">
        <v>89</v>
      </c>
      <c r="B3" s="403" t="s">
        <v>1</v>
      </c>
      <c r="C3" s="404"/>
      <c r="D3" s="396" t="s">
        <v>26</v>
      </c>
      <c r="E3" s="396"/>
      <c r="F3" s="396" t="s">
        <v>27</v>
      </c>
      <c r="G3" s="396"/>
      <c r="H3" s="396" t="s">
        <v>28</v>
      </c>
      <c r="I3" s="399"/>
      <c r="J3" s="400" t="s">
        <v>29</v>
      </c>
      <c r="K3" s="396"/>
      <c r="L3" s="400" t="s">
        <v>30</v>
      </c>
      <c r="M3" s="396"/>
      <c r="N3" s="400" t="s">
        <v>31</v>
      </c>
      <c r="O3" s="396"/>
      <c r="P3" s="396" t="s">
        <v>32</v>
      </c>
      <c r="Q3" s="396"/>
      <c r="R3" s="396" t="s">
        <v>33</v>
      </c>
      <c r="S3" s="399"/>
    </row>
    <row r="4" spans="1:19" ht="17.25" customHeight="1">
      <c r="A4" s="398"/>
      <c r="B4" s="172" t="s">
        <v>34</v>
      </c>
      <c r="C4" s="179" t="s">
        <v>35</v>
      </c>
      <c r="D4" s="171" t="s">
        <v>34</v>
      </c>
      <c r="E4" s="179" t="s">
        <v>35</v>
      </c>
      <c r="F4" s="171" t="s">
        <v>34</v>
      </c>
      <c r="G4" s="179" t="s">
        <v>35</v>
      </c>
      <c r="H4" s="171" t="s">
        <v>34</v>
      </c>
      <c r="I4" s="180" t="s">
        <v>35</v>
      </c>
      <c r="J4" s="172" t="s">
        <v>34</v>
      </c>
      <c r="K4" s="179" t="s">
        <v>35</v>
      </c>
      <c r="L4" s="172" t="s">
        <v>34</v>
      </c>
      <c r="M4" s="179" t="s">
        <v>35</v>
      </c>
      <c r="N4" s="172" t="s">
        <v>34</v>
      </c>
      <c r="O4" s="179" t="s">
        <v>35</v>
      </c>
      <c r="P4" s="171" t="s">
        <v>34</v>
      </c>
      <c r="Q4" s="179" t="s">
        <v>35</v>
      </c>
      <c r="R4" s="171" t="s">
        <v>34</v>
      </c>
      <c r="S4" s="180" t="s">
        <v>35</v>
      </c>
    </row>
    <row r="5" spans="1:19" s="181" customFormat="1" ht="17.25" customHeight="1">
      <c r="A5" s="147" t="s">
        <v>320</v>
      </c>
      <c r="B5" s="183">
        <v>21433</v>
      </c>
      <c r="C5" s="170">
        <v>12775338</v>
      </c>
      <c r="D5" s="170">
        <v>16213</v>
      </c>
      <c r="E5" s="170">
        <v>10619828</v>
      </c>
      <c r="F5" s="170">
        <v>248</v>
      </c>
      <c r="G5" s="170">
        <v>217430</v>
      </c>
      <c r="H5" s="170">
        <v>62</v>
      </c>
      <c r="I5" s="182">
        <v>47788</v>
      </c>
      <c r="J5" s="183">
        <v>3559</v>
      </c>
      <c r="K5" s="170">
        <v>1537847</v>
      </c>
      <c r="L5" s="183">
        <v>1145</v>
      </c>
      <c r="M5" s="170">
        <v>220348</v>
      </c>
      <c r="N5" s="183">
        <v>109</v>
      </c>
      <c r="O5" s="170">
        <v>98615</v>
      </c>
      <c r="P5" s="170">
        <v>57</v>
      </c>
      <c r="Q5" s="170">
        <v>27498</v>
      </c>
      <c r="R5" s="170">
        <v>40</v>
      </c>
      <c r="S5" s="182">
        <v>5984</v>
      </c>
    </row>
    <row r="6" spans="1:19" s="181" customFormat="1" ht="17.25" customHeight="1">
      <c r="A6" s="147">
        <v>19</v>
      </c>
      <c r="B6" s="183">
        <v>22077</v>
      </c>
      <c r="C6" s="170">
        <v>13301818</v>
      </c>
      <c r="D6" s="170">
        <v>17137</v>
      </c>
      <c r="E6" s="170">
        <v>11246219</v>
      </c>
      <c r="F6" s="170">
        <v>262</v>
      </c>
      <c r="G6" s="170">
        <v>228598</v>
      </c>
      <c r="H6" s="170">
        <v>54</v>
      </c>
      <c r="I6" s="182">
        <v>42004</v>
      </c>
      <c r="J6" s="183">
        <v>3352</v>
      </c>
      <c r="K6" s="170">
        <v>1449677</v>
      </c>
      <c r="L6" s="183">
        <v>1079</v>
      </c>
      <c r="M6" s="170">
        <v>209089</v>
      </c>
      <c r="N6" s="183">
        <v>104</v>
      </c>
      <c r="O6" s="170">
        <v>94258</v>
      </c>
      <c r="P6" s="170">
        <v>56</v>
      </c>
      <c r="Q6" s="170">
        <v>27079</v>
      </c>
      <c r="R6" s="170">
        <v>33</v>
      </c>
      <c r="S6" s="182">
        <v>4894</v>
      </c>
    </row>
    <row r="7" spans="1:19" s="181" customFormat="1" ht="17.25" customHeight="1">
      <c r="A7" s="147">
        <v>20</v>
      </c>
      <c r="B7" s="183">
        <v>22897</v>
      </c>
      <c r="C7" s="170">
        <v>13921495</v>
      </c>
      <c r="D7" s="170">
        <v>18205</v>
      </c>
      <c r="E7" s="170">
        <v>11970703</v>
      </c>
      <c r="F7" s="170">
        <v>270</v>
      </c>
      <c r="G7" s="170">
        <v>234783</v>
      </c>
      <c r="H7" s="170">
        <v>50</v>
      </c>
      <c r="I7" s="182">
        <v>39280</v>
      </c>
      <c r="J7" s="183">
        <v>3133</v>
      </c>
      <c r="K7" s="170">
        <v>1358603</v>
      </c>
      <c r="L7" s="183">
        <v>1060</v>
      </c>
      <c r="M7" s="170">
        <v>203098</v>
      </c>
      <c r="N7" s="183">
        <v>97</v>
      </c>
      <c r="O7" s="170">
        <v>87724</v>
      </c>
      <c r="P7" s="170">
        <v>49</v>
      </c>
      <c r="Q7" s="170">
        <v>23310</v>
      </c>
      <c r="R7" s="170">
        <v>33</v>
      </c>
      <c r="S7" s="182">
        <v>3994</v>
      </c>
    </row>
    <row r="8" spans="1:19" s="361" customFormat="1" ht="17.25" customHeight="1">
      <c r="A8" s="147">
        <v>21</v>
      </c>
      <c r="B8" s="183">
        <v>23383</v>
      </c>
      <c r="C8" s="183">
        <v>14372573</v>
      </c>
      <c r="D8" s="170">
        <v>19005</v>
      </c>
      <c r="E8" s="170">
        <v>12534015</v>
      </c>
      <c r="F8" s="170">
        <v>284</v>
      </c>
      <c r="G8" s="170">
        <v>246407</v>
      </c>
      <c r="H8" s="170">
        <v>48</v>
      </c>
      <c r="I8" s="182">
        <v>38901</v>
      </c>
      <c r="J8" s="183">
        <v>2890</v>
      </c>
      <c r="K8" s="170">
        <v>1255758</v>
      </c>
      <c r="L8" s="183">
        <v>986</v>
      </c>
      <c r="M8" s="170">
        <v>190436</v>
      </c>
      <c r="N8" s="183">
        <v>87</v>
      </c>
      <c r="O8" s="170">
        <v>78615</v>
      </c>
      <c r="P8" s="170">
        <v>48</v>
      </c>
      <c r="Q8" s="170">
        <v>22724</v>
      </c>
      <c r="R8" s="170">
        <v>35</v>
      </c>
      <c r="S8" s="182">
        <v>5717</v>
      </c>
    </row>
    <row r="9" spans="1:19" s="250" customFormat="1" ht="17.25" customHeight="1">
      <c r="A9" s="357">
        <v>22</v>
      </c>
      <c r="B9" s="246">
        <f>SUM(D9+F9+H9+J9+L9+N9+P9+R9)</f>
        <v>23735</v>
      </c>
      <c r="C9" s="364">
        <f>SUM(E9+G9+I9+K9+M9+O9+Q9+S9)</f>
        <v>14698846</v>
      </c>
      <c r="D9" s="246">
        <v>19664</v>
      </c>
      <c r="E9" s="246">
        <v>12966924</v>
      </c>
      <c r="F9" s="247">
        <v>294</v>
      </c>
      <c r="G9" s="247">
        <v>255817</v>
      </c>
      <c r="H9" s="246">
        <v>51</v>
      </c>
      <c r="I9" s="364">
        <v>41505</v>
      </c>
      <c r="J9" s="364">
        <v>2650</v>
      </c>
      <c r="K9" s="247">
        <v>1155468</v>
      </c>
      <c r="L9" s="247">
        <v>921</v>
      </c>
      <c r="M9" s="246">
        <v>178243</v>
      </c>
      <c r="N9" s="246">
        <v>83</v>
      </c>
      <c r="O9" s="249">
        <v>75050</v>
      </c>
      <c r="P9" s="246">
        <v>46</v>
      </c>
      <c r="Q9" s="246">
        <v>21881</v>
      </c>
      <c r="R9" s="246">
        <v>26</v>
      </c>
      <c r="S9" s="247">
        <v>3958</v>
      </c>
    </row>
    <row r="10" spans="1:19" s="184" customFormat="1" ht="17.25" customHeight="1">
      <c r="A10" s="362" t="s">
        <v>276</v>
      </c>
      <c r="B10" s="363"/>
      <c r="C10" s="363"/>
      <c r="D10" s="363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s="176" customFormat="1" ht="17.25" customHeight="1">
      <c r="A11" s="185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</sheetData>
  <mergeCells count="12">
    <mergeCell ref="R3:S3"/>
    <mergeCell ref="N3:O3"/>
    <mergeCell ref="P3:Q3"/>
    <mergeCell ref="F3:G3"/>
    <mergeCell ref="H3:I3"/>
    <mergeCell ref="J3:K3"/>
    <mergeCell ref="L3:M3"/>
    <mergeCell ref="D2:F2"/>
    <mergeCell ref="B3:C3"/>
    <mergeCell ref="D3:E3"/>
    <mergeCell ref="A3:A4"/>
    <mergeCell ref="A2:C2"/>
  </mergeCells>
  <printOptions/>
  <pageMargins left="0.66" right="0.36" top="0.77" bottom="1" header="0.512" footer="0.512"/>
  <pageSetup horizontalDpi="300" verticalDpi="300" orientation="portrait" paperSize="9" r:id="rId1"/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K7" sqref="K7"/>
    </sheetView>
  </sheetViews>
  <sheetFormatPr defaultColWidth="9.00390625" defaultRowHeight="13.5"/>
  <cols>
    <col min="1" max="1" width="6.25390625" style="3" customWidth="1"/>
    <col min="2" max="2" width="5.50390625" style="3" customWidth="1"/>
    <col min="3" max="3" width="17.625" style="3" customWidth="1"/>
    <col min="4" max="9" width="9.50390625" style="3" customWidth="1"/>
    <col min="10" max="16384" width="9.00390625" style="3" customWidth="1"/>
  </cols>
  <sheetData>
    <row r="1" spans="1:9" s="4" customFormat="1" ht="24.75" customHeight="1">
      <c r="A1" s="401" t="s">
        <v>306</v>
      </c>
      <c r="B1" s="401"/>
      <c r="C1" s="401"/>
      <c r="D1" s="401"/>
      <c r="E1" s="401"/>
      <c r="F1" s="401"/>
      <c r="G1" s="401"/>
      <c r="H1" s="401"/>
      <c r="I1" s="401"/>
    </row>
    <row r="2" spans="1:9" s="5" customFormat="1" ht="15" customHeight="1">
      <c r="A2" s="82" t="s">
        <v>214</v>
      </c>
      <c r="I2" s="110" t="s">
        <v>328</v>
      </c>
    </row>
    <row r="3" spans="1:9" ht="14.25" customHeight="1">
      <c r="A3" s="504" t="s">
        <v>128</v>
      </c>
      <c r="B3" s="504"/>
      <c r="C3" s="505"/>
      <c r="D3" s="502" t="s">
        <v>59</v>
      </c>
      <c r="E3" s="502"/>
      <c r="F3" s="502"/>
      <c r="G3" s="502" t="s">
        <v>60</v>
      </c>
      <c r="H3" s="502"/>
      <c r="I3" s="503"/>
    </row>
    <row r="4" spans="1:9" ht="14.25" customHeight="1">
      <c r="A4" s="506"/>
      <c r="B4" s="506"/>
      <c r="C4" s="507"/>
      <c r="D4" s="71" t="s">
        <v>1</v>
      </c>
      <c r="E4" s="71" t="s">
        <v>2</v>
      </c>
      <c r="F4" s="71" t="s">
        <v>3</v>
      </c>
      <c r="G4" s="71" t="s">
        <v>1</v>
      </c>
      <c r="H4" s="71" t="s">
        <v>2</v>
      </c>
      <c r="I4" s="70" t="s">
        <v>3</v>
      </c>
    </row>
    <row r="5" spans="1:9" ht="14.25" customHeight="1">
      <c r="A5" s="511" t="s">
        <v>252</v>
      </c>
      <c r="B5" s="512"/>
      <c r="C5" s="513"/>
      <c r="D5" s="310">
        <f aca="true" t="shared" si="0" ref="D5:D15">SUM(E5:F5)</f>
        <v>1036</v>
      </c>
      <c r="E5" s="310">
        <v>506</v>
      </c>
      <c r="F5" s="310">
        <v>530</v>
      </c>
      <c r="G5" s="311">
        <f aca="true" t="shared" si="1" ref="G5:G15">SUM(H5:I5)</f>
        <v>878</v>
      </c>
      <c r="H5" s="311">
        <v>460</v>
      </c>
      <c r="I5" s="312">
        <v>418</v>
      </c>
    </row>
    <row r="6" spans="1:9" ht="14.25" customHeight="1">
      <c r="A6" s="508" t="s">
        <v>253</v>
      </c>
      <c r="B6" s="509"/>
      <c r="C6" s="510"/>
      <c r="D6" s="313">
        <f t="shared" si="0"/>
        <v>1018</v>
      </c>
      <c r="E6" s="313">
        <v>496</v>
      </c>
      <c r="F6" s="313">
        <v>522</v>
      </c>
      <c r="G6" s="313">
        <f t="shared" si="1"/>
        <v>517</v>
      </c>
      <c r="H6" s="313">
        <v>271</v>
      </c>
      <c r="I6" s="314">
        <v>246</v>
      </c>
    </row>
    <row r="7" spans="1:10" ht="14.25" customHeight="1">
      <c r="A7" s="508" t="s">
        <v>254</v>
      </c>
      <c r="B7" s="509"/>
      <c r="C7" s="510"/>
      <c r="D7" s="313">
        <f t="shared" si="0"/>
        <v>1</v>
      </c>
      <c r="E7" s="313">
        <v>1</v>
      </c>
      <c r="F7" s="315">
        <v>0</v>
      </c>
      <c r="G7" s="313">
        <f t="shared" si="1"/>
        <v>7</v>
      </c>
      <c r="H7" s="313">
        <v>7</v>
      </c>
      <c r="I7" s="316">
        <v>0</v>
      </c>
      <c r="J7" s="10"/>
    </row>
    <row r="8" spans="1:9" ht="14.25" customHeight="1">
      <c r="A8" s="508" t="s">
        <v>255</v>
      </c>
      <c r="B8" s="509"/>
      <c r="C8" s="510"/>
      <c r="D8" s="313">
        <f t="shared" si="0"/>
        <v>7</v>
      </c>
      <c r="E8" s="313">
        <v>1</v>
      </c>
      <c r="F8" s="313">
        <v>6</v>
      </c>
      <c r="G8" s="313">
        <f t="shared" si="1"/>
        <v>126</v>
      </c>
      <c r="H8" s="313">
        <v>52</v>
      </c>
      <c r="I8" s="314">
        <v>74</v>
      </c>
    </row>
    <row r="9" spans="1:9" ht="14.25" customHeight="1">
      <c r="A9" s="508" t="s">
        <v>256</v>
      </c>
      <c r="B9" s="509"/>
      <c r="C9" s="510"/>
      <c r="D9" s="313">
        <f t="shared" si="0"/>
        <v>10</v>
      </c>
      <c r="E9" s="313">
        <v>8</v>
      </c>
      <c r="F9" s="313">
        <v>2</v>
      </c>
      <c r="G9" s="313">
        <f t="shared" si="1"/>
        <v>29</v>
      </c>
      <c r="H9" s="313">
        <v>14</v>
      </c>
      <c r="I9" s="314">
        <v>15</v>
      </c>
    </row>
    <row r="10" spans="1:9" ht="14.25" customHeight="1">
      <c r="A10" s="522" t="s">
        <v>257</v>
      </c>
      <c r="B10" s="509"/>
      <c r="C10" s="510"/>
      <c r="D10" s="313">
        <f t="shared" si="0"/>
        <v>0</v>
      </c>
      <c r="E10" s="313">
        <v>0</v>
      </c>
      <c r="F10" s="313">
        <v>0</v>
      </c>
      <c r="G10" s="313">
        <f t="shared" si="1"/>
        <v>199</v>
      </c>
      <c r="H10" s="313">
        <v>116</v>
      </c>
      <c r="I10" s="314">
        <v>83</v>
      </c>
    </row>
    <row r="11" spans="1:9" ht="14.25" customHeight="1">
      <c r="A11" s="518"/>
      <c r="B11" s="514" t="s">
        <v>61</v>
      </c>
      <c r="C11" s="515"/>
      <c r="D11" s="315">
        <f t="shared" si="0"/>
        <v>0</v>
      </c>
      <c r="E11" s="315">
        <v>0</v>
      </c>
      <c r="F11" s="315">
        <v>0</v>
      </c>
      <c r="G11" s="313">
        <f t="shared" si="1"/>
        <v>179</v>
      </c>
      <c r="H11" s="313">
        <v>105</v>
      </c>
      <c r="I11" s="314">
        <v>74</v>
      </c>
    </row>
    <row r="12" spans="1:9" ht="14.25" customHeight="1">
      <c r="A12" s="508"/>
      <c r="B12" s="517"/>
      <c r="C12" s="65" t="s">
        <v>62</v>
      </c>
      <c r="D12" s="315">
        <f t="shared" si="0"/>
        <v>0</v>
      </c>
      <c r="E12" s="315">
        <v>0</v>
      </c>
      <c r="F12" s="315">
        <v>0</v>
      </c>
      <c r="G12" s="313">
        <f t="shared" si="1"/>
        <v>86</v>
      </c>
      <c r="H12" s="313">
        <v>52</v>
      </c>
      <c r="I12" s="314">
        <v>34</v>
      </c>
    </row>
    <row r="13" spans="1:9" ht="14.25" customHeight="1">
      <c r="A13" s="508"/>
      <c r="B13" s="516"/>
      <c r="C13" s="65" t="s">
        <v>63</v>
      </c>
      <c r="D13" s="315">
        <f t="shared" si="0"/>
        <v>0</v>
      </c>
      <c r="E13" s="315">
        <v>0</v>
      </c>
      <c r="F13" s="315">
        <v>0</v>
      </c>
      <c r="G13" s="313">
        <f t="shared" si="1"/>
        <v>81</v>
      </c>
      <c r="H13" s="313">
        <v>44</v>
      </c>
      <c r="I13" s="314">
        <v>37</v>
      </c>
    </row>
    <row r="14" spans="1:9" ht="14.25" customHeight="1">
      <c r="A14" s="508"/>
      <c r="B14" s="516"/>
      <c r="C14" s="65" t="s">
        <v>64</v>
      </c>
      <c r="D14" s="315">
        <f t="shared" si="0"/>
        <v>0</v>
      </c>
      <c r="E14" s="315">
        <v>0</v>
      </c>
      <c r="F14" s="315">
        <v>0</v>
      </c>
      <c r="G14" s="313">
        <f t="shared" si="1"/>
        <v>12</v>
      </c>
      <c r="H14" s="313">
        <v>9</v>
      </c>
      <c r="I14" s="314">
        <v>3</v>
      </c>
    </row>
    <row r="15" spans="1:9" ht="14.25" customHeight="1">
      <c r="A15" s="508"/>
      <c r="B15" s="516" t="s">
        <v>65</v>
      </c>
      <c r="C15" s="515"/>
      <c r="D15" s="313">
        <f t="shared" si="0"/>
        <v>0</v>
      </c>
      <c r="E15" s="313">
        <v>0</v>
      </c>
      <c r="F15" s="315">
        <v>0</v>
      </c>
      <c r="G15" s="313">
        <f t="shared" si="1"/>
        <v>20</v>
      </c>
      <c r="H15" s="313">
        <v>11</v>
      </c>
      <c r="I15" s="314">
        <v>9</v>
      </c>
    </row>
    <row r="16" spans="1:9" ht="14.25" customHeight="1">
      <c r="A16" s="508" t="s">
        <v>258</v>
      </c>
      <c r="B16" s="509"/>
      <c r="C16" s="510"/>
      <c r="D16" s="313">
        <v>0</v>
      </c>
      <c r="E16" s="315">
        <v>0</v>
      </c>
      <c r="F16" s="315">
        <v>0</v>
      </c>
      <c r="G16" s="313">
        <v>217</v>
      </c>
      <c r="H16" s="315" t="s">
        <v>217</v>
      </c>
      <c r="I16" s="316" t="s">
        <v>217</v>
      </c>
    </row>
    <row r="17" spans="1:9" ht="14.25" customHeight="1">
      <c r="A17" s="520" t="s">
        <v>259</v>
      </c>
      <c r="B17" s="521"/>
      <c r="C17" s="72" t="s">
        <v>66</v>
      </c>
      <c r="D17" s="315">
        <v>0</v>
      </c>
      <c r="E17" s="315" t="s">
        <v>217</v>
      </c>
      <c r="F17" s="315" t="s">
        <v>217</v>
      </c>
      <c r="G17" s="313">
        <v>207</v>
      </c>
      <c r="H17" s="315" t="s">
        <v>217</v>
      </c>
      <c r="I17" s="316" t="s">
        <v>217</v>
      </c>
    </row>
    <row r="18" spans="1:9" ht="14.25" customHeight="1">
      <c r="A18" s="520"/>
      <c r="B18" s="521"/>
      <c r="C18" s="72" t="s">
        <v>67</v>
      </c>
      <c r="D18" s="315" t="s">
        <v>217</v>
      </c>
      <c r="E18" s="315" t="s">
        <v>217</v>
      </c>
      <c r="F18" s="315" t="s">
        <v>217</v>
      </c>
      <c r="G18" s="313">
        <v>0</v>
      </c>
      <c r="H18" s="315" t="s">
        <v>217</v>
      </c>
      <c r="I18" s="316" t="s">
        <v>217</v>
      </c>
    </row>
    <row r="19" spans="1:9" ht="14.25" customHeight="1">
      <c r="A19" s="520"/>
      <c r="B19" s="521"/>
      <c r="C19" s="72" t="s">
        <v>68</v>
      </c>
      <c r="D19" s="315" t="s">
        <v>217</v>
      </c>
      <c r="E19" s="315" t="s">
        <v>217</v>
      </c>
      <c r="F19" s="315" t="s">
        <v>217</v>
      </c>
      <c r="G19" s="313">
        <v>10</v>
      </c>
      <c r="H19" s="315" t="s">
        <v>217</v>
      </c>
      <c r="I19" s="316" t="s">
        <v>217</v>
      </c>
    </row>
    <row r="20" spans="1:9" ht="14.25" customHeight="1">
      <c r="A20" s="522" t="s">
        <v>260</v>
      </c>
      <c r="B20" s="509"/>
      <c r="C20" s="510"/>
      <c r="D20" s="107" t="s">
        <v>217</v>
      </c>
      <c r="E20" s="107" t="s">
        <v>217</v>
      </c>
      <c r="F20" s="107" t="s">
        <v>217</v>
      </c>
      <c r="G20" s="313">
        <f>SUM(H20:I20)</f>
        <v>72</v>
      </c>
      <c r="H20" s="313">
        <v>49</v>
      </c>
      <c r="I20" s="314">
        <v>23</v>
      </c>
    </row>
    <row r="21" spans="1:9" ht="14.25" customHeight="1">
      <c r="A21" s="518"/>
      <c r="B21" s="73" t="s">
        <v>69</v>
      </c>
      <c r="C21" s="72" t="s">
        <v>1</v>
      </c>
      <c r="D21" s="315" t="s">
        <v>217</v>
      </c>
      <c r="E21" s="315" t="s">
        <v>217</v>
      </c>
      <c r="F21" s="315" t="s">
        <v>217</v>
      </c>
      <c r="G21" s="313">
        <f>SUM(H21:I21)</f>
        <v>68</v>
      </c>
      <c r="H21" s="313">
        <v>45</v>
      </c>
      <c r="I21" s="314">
        <v>23</v>
      </c>
    </row>
    <row r="22" spans="1:9" ht="14.25" customHeight="1">
      <c r="A22" s="519"/>
      <c r="B22" s="74" t="s">
        <v>68</v>
      </c>
      <c r="C22" s="75" t="s">
        <v>1</v>
      </c>
      <c r="D22" s="317" t="s">
        <v>217</v>
      </c>
      <c r="E22" s="317" t="s">
        <v>217</v>
      </c>
      <c r="F22" s="317" t="s">
        <v>217</v>
      </c>
      <c r="G22" s="318">
        <f>SUM(H22:I22)</f>
        <v>4</v>
      </c>
      <c r="H22" s="318">
        <v>4</v>
      </c>
      <c r="I22" s="319">
        <v>0</v>
      </c>
    </row>
    <row r="23" spans="1:5" s="5" customFormat="1" ht="18.75" customHeight="1">
      <c r="A23" s="82" t="s">
        <v>70</v>
      </c>
      <c r="B23" s="82"/>
      <c r="C23" s="82"/>
      <c r="D23" s="82"/>
      <c r="E23" s="215"/>
    </row>
  </sheetData>
  <mergeCells count="18">
    <mergeCell ref="A1:I1"/>
    <mergeCell ref="A21:A22"/>
    <mergeCell ref="A16:C16"/>
    <mergeCell ref="A17:B19"/>
    <mergeCell ref="A20:C20"/>
    <mergeCell ref="A6:C6"/>
    <mergeCell ref="A7:C7"/>
    <mergeCell ref="A8:C8"/>
    <mergeCell ref="A11:A15"/>
    <mergeCell ref="A10:C10"/>
    <mergeCell ref="B11:C11"/>
    <mergeCell ref="B15:C15"/>
    <mergeCell ref="B12:B14"/>
    <mergeCell ref="D3:F3"/>
    <mergeCell ref="G3:I3"/>
    <mergeCell ref="A3:C4"/>
    <mergeCell ref="A9:C9"/>
    <mergeCell ref="A5:C5"/>
  </mergeCells>
  <printOptions/>
  <pageMargins left="0.75" right="0.8" top="0.77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I14" sqref="I14"/>
    </sheetView>
  </sheetViews>
  <sheetFormatPr defaultColWidth="9.00390625" defaultRowHeight="13.5"/>
  <cols>
    <col min="1" max="1" width="11.75390625" style="139" customWidth="1"/>
    <col min="2" max="7" width="11.625" style="139" customWidth="1"/>
    <col min="8" max="16384" width="9.00390625" style="139" customWidth="1"/>
  </cols>
  <sheetData>
    <row r="1" spans="1:7" ht="24.75" customHeight="1">
      <c r="A1" s="523" t="s">
        <v>279</v>
      </c>
      <c r="B1" s="523"/>
      <c r="C1" s="523"/>
      <c r="D1" s="523"/>
      <c r="E1" s="523"/>
      <c r="F1" s="523"/>
      <c r="G1" s="523"/>
    </row>
    <row r="2" spans="1:7" ht="18.75" customHeight="1">
      <c r="A2" s="100" t="s">
        <v>280</v>
      </c>
      <c r="B2" s="20"/>
      <c r="C2" s="20"/>
      <c r="D2" s="20"/>
      <c r="E2" s="20"/>
      <c r="F2" s="20"/>
      <c r="G2" s="122" t="s">
        <v>281</v>
      </c>
    </row>
    <row r="3" spans="1:8" ht="22.5" customHeight="1">
      <c r="A3" s="524" t="s">
        <v>89</v>
      </c>
      <c r="B3" s="494" t="s">
        <v>282</v>
      </c>
      <c r="C3" s="489" t="s">
        <v>283</v>
      </c>
      <c r="D3" s="525" t="s">
        <v>284</v>
      </c>
      <c r="E3" s="494" t="s">
        <v>172</v>
      </c>
      <c r="F3" s="527" t="s">
        <v>285</v>
      </c>
      <c r="G3" s="528"/>
      <c r="H3" s="187"/>
    </row>
    <row r="4" spans="1:8" ht="28.5" customHeight="1">
      <c r="A4" s="524"/>
      <c r="B4" s="494"/>
      <c r="C4" s="489"/>
      <c r="D4" s="526"/>
      <c r="E4" s="494"/>
      <c r="F4" s="97" t="s">
        <v>282</v>
      </c>
      <c r="G4" s="105" t="s">
        <v>286</v>
      </c>
      <c r="H4" s="187"/>
    </row>
    <row r="5" spans="1:8" ht="22.5" customHeight="1">
      <c r="A5" s="2" t="s">
        <v>329</v>
      </c>
      <c r="B5" s="90">
        <v>88568</v>
      </c>
      <c r="C5" s="90">
        <v>4458</v>
      </c>
      <c r="D5" s="90">
        <v>11999</v>
      </c>
      <c r="E5" s="90">
        <v>105025</v>
      </c>
      <c r="F5" s="90">
        <v>42780</v>
      </c>
      <c r="G5" s="91">
        <v>2325</v>
      </c>
      <c r="H5" s="187"/>
    </row>
    <row r="6" spans="1:8" s="61" customFormat="1" ht="22.5" customHeight="1">
      <c r="A6" s="2">
        <v>19</v>
      </c>
      <c r="B6" s="90">
        <v>84521</v>
      </c>
      <c r="C6" s="90">
        <v>4230</v>
      </c>
      <c r="D6" s="90">
        <v>11690</v>
      </c>
      <c r="E6" s="90">
        <v>100441</v>
      </c>
      <c r="F6" s="90">
        <v>40236</v>
      </c>
      <c r="G6" s="91">
        <v>2222</v>
      </c>
      <c r="H6" s="205"/>
    </row>
    <row r="7" spans="1:8" s="239" customFormat="1" ht="22.5" customHeight="1">
      <c r="A7" s="2">
        <v>20</v>
      </c>
      <c r="B7" s="90">
        <v>81501</v>
      </c>
      <c r="C7" s="90">
        <v>3893</v>
      </c>
      <c r="D7" s="90">
        <v>12100</v>
      </c>
      <c r="E7" s="90">
        <v>97494</v>
      </c>
      <c r="F7" s="90">
        <v>38636</v>
      </c>
      <c r="G7" s="91">
        <v>1940</v>
      </c>
      <c r="H7" s="238"/>
    </row>
    <row r="8" spans="1:8" s="207" customFormat="1" ht="22.5" customHeight="1">
      <c r="A8" s="2">
        <v>21</v>
      </c>
      <c r="B8" s="90">
        <v>72155</v>
      </c>
      <c r="C8" s="90">
        <v>3301</v>
      </c>
      <c r="D8" s="90">
        <v>9577</v>
      </c>
      <c r="E8" s="90">
        <f>SUM(B8:D8)</f>
        <v>85033</v>
      </c>
      <c r="F8" s="90">
        <v>36257</v>
      </c>
      <c r="G8" s="91">
        <v>1749</v>
      </c>
      <c r="H8" s="206"/>
    </row>
    <row r="9" spans="1:8" s="207" customFormat="1" ht="22.5" customHeight="1">
      <c r="A9" s="265">
        <v>22</v>
      </c>
      <c r="B9" s="335">
        <v>65620</v>
      </c>
      <c r="C9" s="268">
        <v>3100</v>
      </c>
      <c r="D9" s="336">
        <v>8878</v>
      </c>
      <c r="E9" s="268">
        <f>SUM(B9:D9)</f>
        <v>77598</v>
      </c>
      <c r="F9" s="268">
        <v>33715</v>
      </c>
      <c r="G9" s="335">
        <v>1623</v>
      </c>
      <c r="H9" s="206"/>
    </row>
    <row r="10" ht="18" customHeight="1">
      <c r="A10" s="100" t="s">
        <v>287</v>
      </c>
    </row>
    <row r="14" ht="13.5">
      <c r="E14" s="188"/>
    </row>
  </sheetData>
  <mergeCells count="7">
    <mergeCell ref="A1:G1"/>
    <mergeCell ref="A3:A4"/>
    <mergeCell ref="B3:B4"/>
    <mergeCell ref="C3:C4"/>
    <mergeCell ref="D3:D4"/>
    <mergeCell ref="E3:E4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G10" sqref="G10"/>
    </sheetView>
  </sheetViews>
  <sheetFormatPr defaultColWidth="9.00390625" defaultRowHeight="13.5"/>
  <cols>
    <col min="1" max="1" width="10.50390625" style="3" customWidth="1"/>
    <col min="2" max="9" width="9.625" style="3" customWidth="1"/>
    <col min="10" max="10" width="7.125" style="3" customWidth="1"/>
    <col min="11" max="11" width="8.125" style="3" customWidth="1"/>
    <col min="12" max="16384" width="9.00390625" style="3" customWidth="1"/>
  </cols>
  <sheetData>
    <row r="1" spans="1:11" ht="21.75" customHeight="1">
      <c r="A1" s="401" t="s">
        <v>228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9" s="5" customFormat="1" ht="21.75" customHeight="1">
      <c r="A2" s="386" t="s">
        <v>213</v>
      </c>
      <c r="B2" s="386"/>
      <c r="I2" s="110" t="s">
        <v>201</v>
      </c>
    </row>
    <row r="3" spans="1:9" ht="21.75" customHeight="1">
      <c r="A3" s="387" t="s">
        <v>89</v>
      </c>
      <c r="B3" s="418" t="s">
        <v>36</v>
      </c>
      <c r="C3" s="418"/>
      <c r="D3" s="418" t="s">
        <v>37</v>
      </c>
      <c r="E3" s="418"/>
      <c r="F3" s="418" t="s">
        <v>27</v>
      </c>
      <c r="G3" s="418"/>
      <c r="H3" s="389" t="s">
        <v>205</v>
      </c>
      <c r="I3" s="420"/>
    </row>
    <row r="4" spans="1:9" ht="21.75" customHeight="1">
      <c r="A4" s="388"/>
      <c r="B4" s="8" t="s">
        <v>34</v>
      </c>
      <c r="C4" s="8" t="s">
        <v>35</v>
      </c>
      <c r="D4" s="8" t="s">
        <v>34</v>
      </c>
      <c r="E4" s="8" t="s">
        <v>35</v>
      </c>
      <c r="F4" s="8" t="s">
        <v>34</v>
      </c>
      <c r="G4" s="8" t="s">
        <v>35</v>
      </c>
      <c r="H4" s="8" t="s">
        <v>34</v>
      </c>
      <c r="I4" s="9" t="s">
        <v>35</v>
      </c>
    </row>
    <row r="5" spans="1:9" s="15" customFormat="1" ht="21.75" customHeight="1">
      <c r="A5" s="2" t="s">
        <v>320</v>
      </c>
      <c r="B5" s="103">
        <v>893</v>
      </c>
      <c r="C5" s="103">
        <v>795245</v>
      </c>
      <c r="D5" s="103">
        <v>20</v>
      </c>
      <c r="E5" s="103">
        <v>8116</v>
      </c>
      <c r="F5" s="103">
        <v>865</v>
      </c>
      <c r="G5" s="103">
        <v>786484</v>
      </c>
      <c r="H5" s="103">
        <v>8</v>
      </c>
      <c r="I5" s="104">
        <v>645</v>
      </c>
    </row>
    <row r="6" spans="1:9" s="15" customFormat="1" ht="21.75" customHeight="1">
      <c r="A6" s="2">
        <v>19</v>
      </c>
      <c r="B6" s="103">
        <v>899</v>
      </c>
      <c r="C6" s="103">
        <v>801952</v>
      </c>
      <c r="D6" s="103">
        <v>16</v>
      </c>
      <c r="E6" s="103">
        <v>5308</v>
      </c>
      <c r="F6" s="103">
        <v>879</v>
      </c>
      <c r="G6" s="103">
        <v>796204</v>
      </c>
      <c r="H6" s="103">
        <v>4</v>
      </c>
      <c r="I6" s="104">
        <v>440</v>
      </c>
    </row>
    <row r="7" spans="1:9" s="15" customFormat="1" ht="21.75" customHeight="1">
      <c r="A7" s="2">
        <v>20</v>
      </c>
      <c r="B7" s="103">
        <v>912</v>
      </c>
      <c r="C7" s="103">
        <v>813440</v>
      </c>
      <c r="D7" s="103">
        <v>8</v>
      </c>
      <c r="E7" s="103">
        <v>2061</v>
      </c>
      <c r="F7" s="103">
        <v>896</v>
      </c>
      <c r="G7" s="103">
        <v>810838</v>
      </c>
      <c r="H7" s="103">
        <v>8</v>
      </c>
      <c r="I7" s="104">
        <v>541</v>
      </c>
    </row>
    <row r="8" spans="1:9" s="365" customFormat="1" ht="21.75" customHeight="1">
      <c r="A8" s="147">
        <v>21</v>
      </c>
      <c r="B8" s="170">
        <v>922</v>
      </c>
      <c r="C8" s="170">
        <v>826685</v>
      </c>
      <c r="D8" s="170">
        <v>6</v>
      </c>
      <c r="E8" s="170">
        <v>1656</v>
      </c>
      <c r="F8" s="170">
        <v>914</v>
      </c>
      <c r="G8" s="170">
        <v>824928</v>
      </c>
      <c r="H8" s="170">
        <v>2</v>
      </c>
      <c r="I8" s="182">
        <v>101</v>
      </c>
    </row>
    <row r="9" spans="1:9" s="248" customFormat="1" ht="21.75" customHeight="1">
      <c r="A9" s="356">
        <v>22</v>
      </c>
      <c r="B9" s="246">
        <f>SUM(D9+F9+H9)</f>
        <v>930</v>
      </c>
      <c r="C9" s="360">
        <f>SUM(E9+G9+I9)</f>
        <v>832239</v>
      </c>
      <c r="D9" s="246">
        <v>3</v>
      </c>
      <c r="E9" s="246">
        <v>844</v>
      </c>
      <c r="F9" s="246">
        <v>924</v>
      </c>
      <c r="G9" s="246">
        <v>831327</v>
      </c>
      <c r="H9" s="246">
        <v>3</v>
      </c>
      <c r="I9" s="247">
        <v>68</v>
      </c>
    </row>
    <row r="10" spans="1:11" s="11" customFormat="1" ht="21.75" customHeight="1">
      <c r="A10" s="81" t="s">
        <v>276</v>
      </c>
      <c r="B10" s="81"/>
      <c r="C10" s="81"/>
      <c r="D10" s="5"/>
      <c r="H10" s="5"/>
      <c r="I10" s="5"/>
      <c r="J10" s="5"/>
      <c r="K10" s="5"/>
    </row>
    <row r="11" spans="1:11" s="5" customFormat="1" ht="17.25" customHeight="1">
      <c r="A11" s="82"/>
      <c r="B11" s="82"/>
      <c r="C11" s="82"/>
      <c r="D11" s="3"/>
      <c r="H11" s="3"/>
      <c r="I11" s="3"/>
      <c r="J11" s="3"/>
      <c r="K11" s="3"/>
    </row>
  </sheetData>
  <mergeCells count="7">
    <mergeCell ref="B3:C3"/>
    <mergeCell ref="D3:E3"/>
    <mergeCell ref="A1:K1"/>
    <mergeCell ref="A2:B2"/>
    <mergeCell ref="A3:A4"/>
    <mergeCell ref="H3:I3"/>
    <mergeCell ref="F3:G3"/>
  </mergeCells>
  <printOptions/>
  <pageMargins left="0.67" right="0.37" top="0.8" bottom="1" header="0.512" footer="0.512"/>
  <pageSetup horizontalDpi="600" verticalDpi="600" orientation="portrait" paperSize="9" scale="9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workbookViewId="0" topLeftCell="A1">
      <selection activeCell="F24" sqref="F24"/>
    </sheetView>
  </sheetViews>
  <sheetFormatPr defaultColWidth="9.00390625" defaultRowHeight="13.5"/>
  <cols>
    <col min="1" max="1" width="8.75390625" style="139" customWidth="1"/>
    <col min="2" max="3" width="6.375" style="139" customWidth="1"/>
    <col min="4" max="4" width="4.75390625" style="139" bestFit="1" customWidth="1"/>
    <col min="5" max="6" width="5.875" style="139" bestFit="1" customWidth="1"/>
    <col min="7" max="7" width="6.75390625" style="139" customWidth="1"/>
    <col min="8" max="9" width="5.625" style="139" customWidth="1"/>
    <col min="10" max="11" width="5.50390625" style="139" customWidth="1"/>
    <col min="12" max="12" width="6.50390625" style="139" customWidth="1"/>
    <col min="13" max="13" width="7.00390625" style="139" customWidth="1"/>
    <col min="14" max="14" width="7.875" style="139" customWidth="1"/>
    <col min="15" max="15" width="8.00390625" style="139" customWidth="1"/>
    <col min="16" max="16" width="6.375" style="139" customWidth="1"/>
    <col min="17" max="17" width="9.75390625" style="139" bestFit="1" customWidth="1"/>
    <col min="18" max="16384" width="9.00390625" style="139" customWidth="1"/>
  </cols>
  <sheetData>
    <row r="1" spans="1:17" s="3" customFormat="1" ht="18.75">
      <c r="A1" s="401" t="s">
        <v>229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="5" customFormat="1" ht="18" customHeight="1">
      <c r="Q2" s="110" t="s">
        <v>38</v>
      </c>
    </row>
    <row r="3" spans="1:17" s="3" customFormat="1" ht="13.5" customHeight="1">
      <c r="A3" s="387" t="s">
        <v>89</v>
      </c>
      <c r="B3" s="420" t="s">
        <v>39</v>
      </c>
      <c r="C3" s="377"/>
      <c r="D3" s="377"/>
      <c r="E3" s="421"/>
      <c r="F3" s="420" t="s">
        <v>40</v>
      </c>
      <c r="G3" s="377"/>
      <c r="H3" s="377"/>
      <c r="I3" s="377"/>
      <c r="J3" s="377"/>
      <c r="K3" s="377"/>
      <c r="L3" s="377"/>
      <c r="M3" s="421"/>
      <c r="N3" s="384" t="s">
        <v>88</v>
      </c>
      <c r="O3" s="384" t="s">
        <v>206</v>
      </c>
      <c r="P3" s="375" t="s">
        <v>207</v>
      </c>
      <c r="Q3" s="375" t="s">
        <v>41</v>
      </c>
    </row>
    <row r="4" spans="1:17" s="3" customFormat="1" ht="30.75" customHeight="1">
      <c r="A4" s="388"/>
      <c r="B4" s="8" t="s">
        <v>0</v>
      </c>
      <c r="C4" s="8" t="s">
        <v>42</v>
      </c>
      <c r="D4" s="8" t="s">
        <v>43</v>
      </c>
      <c r="E4" s="8" t="s">
        <v>44</v>
      </c>
      <c r="F4" s="300" t="s">
        <v>0</v>
      </c>
      <c r="G4" s="301" t="s">
        <v>218</v>
      </c>
      <c r="H4" s="420" t="s">
        <v>45</v>
      </c>
      <c r="I4" s="377"/>
      <c r="J4" s="377"/>
      <c r="K4" s="377"/>
      <c r="L4" s="377"/>
      <c r="M4" s="421"/>
      <c r="N4" s="385"/>
      <c r="O4" s="385"/>
      <c r="P4" s="376"/>
      <c r="Q4" s="376"/>
    </row>
    <row r="5" spans="1:18" s="10" customFormat="1" ht="13.5" customHeight="1">
      <c r="A5" s="414" t="s">
        <v>320</v>
      </c>
      <c r="B5" s="392">
        <v>25634</v>
      </c>
      <c r="C5" s="392">
        <v>17757</v>
      </c>
      <c r="D5" s="392">
        <v>125</v>
      </c>
      <c r="E5" s="392">
        <v>7752</v>
      </c>
      <c r="F5" s="140"/>
      <c r="G5" s="140"/>
      <c r="H5" s="393">
        <v>3623</v>
      </c>
      <c r="I5" s="394"/>
      <c r="J5" s="394"/>
      <c r="K5" s="394"/>
      <c r="L5" s="394"/>
      <c r="M5" s="395"/>
      <c r="N5" s="140"/>
      <c r="O5" s="140"/>
      <c r="P5" s="141"/>
      <c r="Q5" s="149"/>
      <c r="R5" s="21"/>
    </row>
    <row r="6" spans="1:18" s="10" customFormat="1" ht="13.5" customHeight="1">
      <c r="A6" s="414"/>
      <c r="B6" s="392"/>
      <c r="C6" s="392"/>
      <c r="D6" s="392"/>
      <c r="E6" s="392"/>
      <c r="F6" s="140">
        <v>4456</v>
      </c>
      <c r="G6" s="140">
        <v>833</v>
      </c>
      <c r="H6" s="134" t="s">
        <v>80</v>
      </c>
      <c r="I6" s="165" t="s">
        <v>230</v>
      </c>
      <c r="J6" s="134" t="s">
        <v>81</v>
      </c>
      <c r="K6" s="165" t="s">
        <v>231</v>
      </c>
      <c r="L6" s="135" t="s">
        <v>208</v>
      </c>
      <c r="M6" s="148" t="s">
        <v>209</v>
      </c>
      <c r="N6" s="140">
        <v>167675</v>
      </c>
      <c r="O6" s="140">
        <v>111219</v>
      </c>
      <c r="P6" s="141">
        <v>66.3</v>
      </c>
      <c r="Q6" s="143">
        <v>1560409</v>
      </c>
      <c r="R6" s="21"/>
    </row>
    <row r="7" spans="1:18" s="10" customFormat="1" ht="13.5" customHeight="1">
      <c r="A7" s="414"/>
      <c r="B7" s="392"/>
      <c r="C7" s="392"/>
      <c r="D7" s="392"/>
      <c r="E7" s="392"/>
      <c r="F7" s="140"/>
      <c r="G7" s="140"/>
      <c r="H7" s="166">
        <v>1664</v>
      </c>
      <c r="I7" s="167">
        <v>268</v>
      </c>
      <c r="J7" s="167">
        <v>141</v>
      </c>
      <c r="K7" s="167">
        <v>86</v>
      </c>
      <c r="L7" s="168">
        <v>1054</v>
      </c>
      <c r="M7" s="169">
        <v>410</v>
      </c>
      <c r="N7" s="140"/>
      <c r="O7" s="140"/>
      <c r="P7" s="141"/>
      <c r="Q7" s="149"/>
      <c r="R7" s="21"/>
    </row>
    <row r="8" spans="1:18" s="10" customFormat="1" ht="13.5">
      <c r="A8" s="414">
        <v>19</v>
      </c>
      <c r="B8" s="392">
        <v>24608</v>
      </c>
      <c r="C8" s="392">
        <v>16866</v>
      </c>
      <c r="D8" s="392">
        <v>137</v>
      </c>
      <c r="E8" s="392">
        <v>7605</v>
      </c>
      <c r="F8" s="140"/>
      <c r="G8" s="140"/>
      <c r="H8" s="393">
        <v>3762</v>
      </c>
      <c r="I8" s="394"/>
      <c r="J8" s="394"/>
      <c r="K8" s="394"/>
      <c r="L8" s="394"/>
      <c r="M8" s="395"/>
      <c r="N8" s="140"/>
      <c r="O8" s="140"/>
      <c r="P8" s="141"/>
      <c r="Q8" s="143"/>
      <c r="R8" s="21"/>
    </row>
    <row r="9" spans="1:18" s="10" customFormat="1" ht="13.5">
      <c r="A9" s="414"/>
      <c r="B9" s="392"/>
      <c r="C9" s="392"/>
      <c r="D9" s="392"/>
      <c r="E9" s="392"/>
      <c r="F9" s="140">
        <v>4569</v>
      </c>
      <c r="G9" s="140">
        <v>807</v>
      </c>
      <c r="H9" s="134" t="s">
        <v>261</v>
      </c>
      <c r="I9" s="165" t="s">
        <v>262</v>
      </c>
      <c r="J9" s="134" t="s">
        <v>263</v>
      </c>
      <c r="K9" s="165" t="s">
        <v>264</v>
      </c>
      <c r="L9" s="135" t="s">
        <v>265</v>
      </c>
      <c r="M9" s="148" t="s">
        <v>266</v>
      </c>
      <c r="N9" s="140">
        <v>160292</v>
      </c>
      <c r="O9" s="140">
        <v>104040</v>
      </c>
      <c r="P9" s="141">
        <v>64.9</v>
      </c>
      <c r="Q9" s="143">
        <v>1491533</v>
      </c>
      <c r="R9" s="21"/>
    </row>
    <row r="10" spans="1:17" s="3" customFormat="1" ht="13.5">
      <c r="A10" s="414"/>
      <c r="B10" s="392"/>
      <c r="C10" s="392"/>
      <c r="D10" s="392"/>
      <c r="E10" s="392"/>
      <c r="F10" s="140"/>
      <c r="G10" s="140"/>
      <c r="H10" s="221">
        <v>1607</v>
      </c>
      <c r="I10" s="10">
        <v>266</v>
      </c>
      <c r="J10" s="10">
        <v>203</v>
      </c>
      <c r="K10" s="10">
        <v>125</v>
      </c>
      <c r="L10" s="138">
        <v>1139</v>
      </c>
      <c r="M10" s="130">
        <v>422</v>
      </c>
      <c r="N10" s="140"/>
      <c r="O10" s="140"/>
      <c r="P10" s="141"/>
      <c r="Q10" s="143"/>
    </row>
    <row r="11" spans="1:18" s="284" customFormat="1" ht="13.5">
      <c r="A11" s="390">
        <v>20</v>
      </c>
      <c r="B11" s="391">
        <f>SUM(C11,D11,E11)</f>
        <v>24368</v>
      </c>
      <c r="C11" s="391">
        <v>16750</v>
      </c>
      <c r="D11" s="391">
        <v>146</v>
      </c>
      <c r="E11" s="391">
        <v>7472</v>
      </c>
      <c r="F11" s="281"/>
      <c r="G11" s="281"/>
      <c r="H11" s="381">
        <f>SUM(H13,I13,J13,K13,L13,M13)</f>
        <v>3660</v>
      </c>
      <c r="I11" s="382"/>
      <c r="J11" s="382"/>
      <c r="K11" s="382"/>
      <c r="L11" s="382"/>
      <c r="M11" s="383"/>
      <c r="N11" s="281"/>
      <c r="O11" s="281"/>
      <c r="P11" s="282"/>
      <c r="Q11" s="283"/>
      <c r="R11" s="211"/>
    </row>
    <row r="12" spans="1:18" s="284" customFormat="1" ht="13.5">
      <c r="A12" s="390"/>
      <c r="B12" s="391"/>
      <c r="C12" s="391"/>
      <c r="D12" s="391"/>
      <c r="E12" s="391"/>
      <c r="F12" s="281">
        <f>SUM(G12,H11)</f>
        <v>4464</v>
      </c>
      <c r="G12" s="281">
        <v>804</v>
      </c>
      <c r="H12" s="285" t="s">
        <v>261</v>
      </c>
      <c r="I12" s="286" t="s">
        <v>262</v>
      </c>
      <c r="J12" s="287" t="s">
        <v>263</v>
      </c>
      <c r="K12" s="286" t="s">
        <v>264</v>
      </c>
      <c r="L12" s="288" t="s">
        <v>265</v>
      </c>
      <c r="M12" s="289" t="s">
        <v>266</v>
      </c>
      <c r="N12" s="281">
        <v>155554</v>
      </c>
      <c r="O12" s="281">
        <v>96792</v>
      </c>
      <c r="P12" s="282">
        <v>62.2</v>
      </c>
      <c r="Q12" s="283">
        <v>1405251</v>
      </c>
      <c r="R12" s="211"/>
    </row>
    <row r="13" spans="1:17" s="57" customFormat="1" ht="13.5">
      <c r="A13" s="390"/>
      <c r="B13" s="391"/>
      <c r="C13" s="391"/>
      <c r="D13" s="391"/>
      <c r="E13" s="391"/>
      <c r="F13" s="281"/>
      <c r="G13" s="281"/>
      <c r="H13" s="290">
        <v>1627</v>
      </c>
      <c r="I13" s="291">
        <v>254</v>
      </c>
      <c r="J13" s="291">
        <v>165</v>
      </c>
      <c r="K13" s="291">
        <v>104</v>
      </c>
      <c r="L13" s="292">
        <v>1097</v>
      </c>
      <c r="M13" s="293">
        <v>413</v>
      </c>
      <c r="N13" s="281"/>
      <c r="O13" s="281"/>
      <c r="P13" s="282"/>
      <c r="Q13" s="283"/>
    </row>
    <row r="14" spans="1:18" s="212" customFormat="1" ht="13.5">
      <c r="A14" s="390">
        <v>21</v>
      </c>
      <c r="B14" s="391">
        <v>24084</v>
      </c>
      <c r="C14" s="391">
        <v>16639</v>
      </c>
      <c r="D14" s="391">
        <v>169</v>
      </c>
      <c r="E14" s="391">
        <v>7276</v>
      </c>
      <c r="F14" s="281"/>
      <c r="G14" s="281"/>
      <c r="H14" s="378">
        <v>3301</v>
      </c>
      <c r="I14" s="379"/>
      <c r="J14" s="379"/>
      <c r="K14" s="379"/>
      <c r="L14" s="379"/>
      <c r="M14" s="380"/>
      <c r="N14" s="281"/>
      <c r="O14" s="281"/>
      <c r="P14" s="282"/>
      <c r="Q14" s="283"/>
      <c r="R14" s="211"/>
    </row>
    <row r="15" spans="1:18" s="212" customFormat="1" ht="13.5">
      <c r="A15" s="390"/>
      <c r="B15" s="391"/>
      <c r="C15" s="391"/>
      <c r="D15" s="391"/>
      <c r="E15" s="391"/>
      <c r="F15" s="281">
        <v>4118</v>
      </c>
      <c r="G15" s="281">
        <v>817</v>
      </c>
      <c r="H15" s="287" t="s">
        <v>261</v>
      </c>
      <c r="I15" s="286" t="s">
        <v>262</v>
      </c>
      <c r="J15" s="287" t="s">
        <v>263</v>
      </c>
      <c r="K15" s="286" t="s">
        <v>264</v>
      </c>
      <c r="L15" s="288" t="s">
        <v>265</v>
      </c>
      <c r="M15" s="289" t="s">
        <v>266</v>
      </c>
      <c r="N15" s="281">
        <v>157395</v>
      </c>
      <c r="O15" s="281">
        <v>93512</v>
      </c>
      <c r="P15" s="282">
        <v>59.4</v>
      </c>
      <c r="Q15" s="283">
        <v>1496340</v>
      </c>
      <c r="R15" s="211"/>
    </row>
    <row r="16" spans="1:17" s="57" customFormat="1" ht="13.5">
      <c r="A16" s="390"/>
      <c r="B16" s="391"/>
      <c r="C16" s="391"/>
      <c r="D16" s="391"/>
      <c r="E16" s="391"/>
      <c r="F16" s="281"/>
      <c r="G16" s="281"/>
      <c r="H16" s="290">
        <v>1501</v>
      </c>
      <c r="I16" s="291">
        <v>160</v>
      </c>
      <c r="J16" s="291">
        <v>128</v>
      </c>
      <c r="K16" s="291">
        <v>91</v>
      </c>
      <c r="L16" s="292">
        <v>1050</v>
      </c>
      <c r="M16" s="293">
        <v>371</v>
      </c>
      <c r="N16" s="281"/>
      <c r="O16" s="281"/>
      <c r="P16" s="282"/>
      <c r="Q16" s="283"/>
    </row>
    <row r="17" spans="1:17" s="57" customFormat="1" ht="13.5">
      <c r="A17" s="437">
        <v>22</v>
      </c>
      <c r="B17" s="432">
        <v>23288</v>
      </c>
      <c r="C17" s="432">
        <v>15891</v>
      </c>
      <c r="D17" s="432">
        <v>175</v>
      </c>
      <c r="E17" s="432">
        <v>7222</v>
      </c>
      <c r="F17" s="209"/>
      <c r="G17" s="209"/>
      <c r="H17" s="434">
        <v>3327</v>
      </c>
      <c r="I17" s="435"/>
      <c r="J17" s="435"/>
      <c r="K17" s="435"/>
      <c r="L17" s="435"/>
      <c r="M17" s="436"/>
      <c r="N17" s="209"/>
      <c r="O17" s="209"/>
      <c r="P17" s="210"/>
      <c r="Q17" s="366"/>
    </row>
    <row r="18" spans="1:17" s="57" customFormat="1" ht="13.5">
      <c r="A18" s="437"/>
      <c r="B18" s="432"/>
      <c r="C18" s="432"/>
      <c r="D18" s="432"/>
      <c r="E18" s="432"/>
      <c r="F18" s="209">
        <v>4154</v>
      </c>
      <c r="G18" s="209">
        <v>827</v>
      </c>
      <c r="H18" s="287" t="s">
        <v>261</v>
      </c>
      <c r="I18" s="286" t="s">
        <v>262</v>
      </c>
      <c r="J18" s="287" t="s">
        <v>263</v>
      </c>
      <c r="K18" s="286" t="s">
        <v>264</v>
      </c>
      <c r="L18" s="288" t="s">
        <v>265</v>
      </c>
      <c r="M18" s="289" t="s">
        <v>266</v>
      </c>
      <c r="N18" s="370">
        <v>150443</v>
      </c>
      <c r="O18" s="370">
        <v>88253</v>
      </c>
      <c r="P18" s="368">
        <v>62.2</v>
      </c>
      <c r="Q18" s="366">
        <v>1471975</v>
      </c>
    </row>
    <row r="19" spans="1:17" s="57" customFormat="1" ht="13.5">
      <c r="A19" s="438"/>
      <c r="B19" s="433"/>
      <c r="C19" s="433"/>
      <c r="D19" s="433"/>
      <c r="E19" s="433"/>
      <c r="F19" s="245"/>
      <c r="G19" s="242"/>
      <c r="H19" s="243">
        <v>1544</v>
      </c>
      <c r="I19" s="244">
        <v>173</v>
      </c>
      <c r="J19" s="244">
        <v>116</v>
      </c>
      <c r="K19" s="244">
        <v>77</v>
      </c>
      <c r="L19" s="243">
        <v>1076</v>
      </c>
      <c r="M19" s="372">
        <v>341</v>
      </c>
      <c r="N19" s="371"/>
      <c r="O19" s="371"/>
      <c r="P19" s="369"/>
      <c r="Q19" s="367"/>
    </row>
    <row r="20" spans="1:17" s="22" customFormat="1" ht="18" customHeight="1">
      <c r="A20" s="124" t="s">
        <v>277</v>
      </c>
      <c r="B20" s="87"/>
      <c r="C20" s="87"/>
      <c r="D20" s="87"/>
      <c r="E20" s="87"/>
      <c r="F20" s="87"/>
      <c r="G20" s="80"/>
      <c r="H20" s="80"/>
      <c r="I20" s="80"/>
      <c r="J20" s="80"/>
      <c r="K20" s="80"/>
      <c r="N20" s="80"/>
      <c r="O20" s="373"/>
      <c r="P20" s="374"/>
      <c r="Q20" s="139"/>
    </row>
    <row r="21" spans="1:25" ht="13.5">
      <c r="A21" s="82"/>
      <c r="B21" s="88"/>
      <c r="C21" s="88"/>
      <c r="D21" s="88"/>
      <c r="E21" s="88"/>
      <c r="F21" s="88"/>
      <c r="G21" s="88"/>
      <c r="H21" s="88"/>
      <c r="I21" s="88"/>
      <c r="J21" s="88"/>
      <c r="K21" s="88"/>
      <c r="W21" s="80"/>
      <c r="X21" s="80"/>
      <c r="Y21" s="80"/>
    </row>
    <row r="22" spans="23:25" s="23" customFormat="1" ht="11.25">
      <c r="W22" s="88"/>
      <c r="X22" s="88"/>
      <c r="Y22" s="88"/>
    </row>
    <row r="23" spans="1:20" s="23" customFormat="1" ht="17.2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O23" s="24"/>
      <c r="P23" s="24"/>
      <c r="Q23" s="24"/>
      <c r="R23" s="24"/>
      <c r="S23" s="24"/>
      <c r="T23" s="24"/>
    </row>
  </sheetData>
  <mergeCells count="39">
    <mergeCell ref="E17:E19"/>
    <mergeCell ref="H17:M17"/>
    <mergeCell ref="A17:A19"/>
    <mergeCell ref="B17:B19"/>
    <mergeCell ref="C17:C19"/>
    <mergeCell ref="D17:D19"/>
    <mergeCell ref="O3:O4"/>
    <mergeCell ref="Q3:Q4"/>
    <mergeCell ref="H4:M4"/>
    <mergeCell ref="A1:Q1"/>
    <mergeCell ref="A3:A4"/>
    <mergeCell ref="B3:E3"/>
    <mergeCell ref="F3:M3"/>
    <mergeCell ref="P3:P4"/>
    <mergeCell ref="N3:N4"/>
    <mergeCell ref="E14:E16"/>
    <mergeCell ref="E5:E7"/>
    <mergeCell ref="H5:M5"/>
    <mergeCell ref="H14:M14"/>
    <mergeCell ref="E11:E13"/>
    <mergeCell ref="H11:M11"/>
    <mergeCell ref="B14:B16"/>
    <mergeCell ref="C14:C16"/>
    <mergeCell ref="D14:D16"/>
    <mergeCell ref="A5:A7"/>
    <mergeCell ref="B5:B7"/>
    <mergeCell ref="C5:C7"/>
    <mergeCell ref="D5:D7"/>
    <mergeCell ref="A14:A16"/>
    <mergeCell ref="A8:A10"/>
    <mergeCell ref="B8:B10"/>
    <mergeCell ref="C8:C10"/>
    <mergeCell ref="D8:D10"/>
    <mergeCell ref="E8:E10"/>
    <mergeCell ref="H8:M8"/>
    <mergeCell ref="A11:A13"/>
    <mergeCell ref="B11:B13"/>
    <mergeCell ref="C11:C13"/>
    <mergeCell ref="D11:D13"/>
  </mergeCells>
  <printOptions/>
  <pageMargins left="0.72" right="0.41" top="0.78" bottom="1" header="0.512" footer="0.51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5" sqref="G5"/>
    </sheetView>
  </sheetViews>
  <sheetFormatPr defaultColWidth="9.00390625" defaultRowHeight="13.5"/>
  <cols>
    <col min="1" max="1" width="10.875" style="3" customWidth="1"/>
    <col min="2" max="3" width="12.625" style="3" customWidth="1"/>
    <col min="4" max="4" width="13.125" style="3" customWidth="1"/>
    <col min="5" max="7" width="12.625" style="3" customWidth="1"/>
    <col min="8" max="16384" width="9.00390625" style="3" customWidth="1"/>
  </cols>
  <sheetData>
    <row r="1" spans="1:7" s="25" customFormat="1" ht="26.25" customHeight="1">
      <c r="A1" s="439" t="s">
        <v>129</v>
      </c>
      <c r="B1" s="439"/>
      <c r="C1" s="439"/>
      <c r="D1" s="439"/>
      <c r="E1" s="439"/>
      <c r="F1" s="439"/>
      <c r="G1" s="439"/>
    </row>
    <row r="2" spans="1:7" s="5" customFormat="1" ht="26.25" customHeight="1">
      <c r="A2" s="5" t="s">
        <v>130</v>
      </c>
      <c r="G2" s="110" t="s">
        <v>131</v>
      </c>
    </row>
    <row r="3" spans="1:7" ht="26.25" customHeight="1">
      <c r="A3" s="79" t="s">
        <v>89</v>
      </c>
      <c r="B3" s="76" t="s">
        <v>101</v>
      </c>
      <c r="C3" s="76" t="s">
        <v>102</v>
      </c>
      <c r="D3" s="123" t="s">
        <v>210</v>
      </c>
      <c r="E3" s="37" t="s">
        <v>103</v>
      </c>
      <c r="F3" s="37" t="s">
        <v>104</v>
      </c>
      <c r="G3" s="77" t="s">
        <v>105</v>
      </c>
    </row>
    <row r="4" spans="1:7" ht="22.5" customHeight="1">
      <c r="A4" s="2" t="s">
        <v>320</v>
      </c>
      <c r="B4" s="16">
        <v>69144</v>
      </c>
      <c r="C4" s="16">
        <v>12540</v>
      </c>
      <c r="D4" s="95">
        <v>10615</v>
      </c>
      <c r="E4" s="16">
        <v>8594</v>
      </c>
      <c r="F4" s="16">
        <v>3110</v>
      </c>
      <c r="G4" s="17">
        <f>SUM(B4:F4)</f>
        <v>104003</v>
      </c>
    </row>
    <row r="5" spans="1:7" ht="22.5" customHeight="1">
      <c r="A5" s="2">
        <v>19</v>
      </c>
      <c r="B5" s="16">
        <v>67798</v>
      </c>
      <c r="C5" s="16">
        <v>11437</v>
      </c>
      <c r="D5" s="95">
        <v>9978</v>
      </c>
      <c r="E5" s="16">
        <v>7620</v>
      </c>
      <c r="F5" s="16">
        <v>2684</v>
      </c>
      <c r="G5" s="17">
        <v>99517</v>
      </c>
    </row>
    <row r="6" spans="1:7" ht="22.5" customHeight="1">
      <c r="A6" s="2">
        <v>20</v>
      </c>
      <c r="B6" s="16">
        <v>68380</v>
      </c>
      <c r="C6" s="16">
        <v>11543</v>
      </c>
      <c r="D6" s="95">
        <v>10675</v>
      </c>
      <c r="E6" s="16">
        <v>8180</v>
      </c>
      <c r="F6" s="16">
        <v>2785</v>
      </c>
      <c r="G6" s="17">
        <v>101563</v>
      </c>
    </row>
    <row r="7" spans="1:7" ht="22.5" customHeight="1">
      <c r="A7" s="2">
        <v>21</v>
      </c>
      <c r="B7" s="16">
        <v>68749</v>
      </c>
      <c r="C7" s="16">
        <v>9482</v>
      </c>
      <c r="D7" s="95">
        <v>10033</v>
      </c>
      <c r="E7" s="16">
        <v>8716</v>
      </c>
      <c r="F7" s="16">
        <v>2657</v>
      </c>
      <c r="G7" s="17">
        <f>SUM(B7:F7)</f>
        <v>99637</v>
      </c>
    </row>
    <row r="8" spans="1:7" s="11" customFormat="1" ht="22.5" customHeight="1">
      <c r="A8" s="265">
        <v>22</v>
      </c>
      <c r="B8" s="266">
        <v>63634</v>
      </c>
      <c r="C8" s="266">
        <v>5166</v>
      </c>
      <c r="D8" s="338">
        <v>7706</v>
      </c>
      <c r="E8" s="266">
        <v>4564</v>
      </c>
      <c r="F8" s="266">
        <v>7011</v>
      </c>
      <c r="G8" s="269">
        <f>SUM(B8:F8)</f>
        <v>88081</v>
      </c>
    </row>
    <row r="9" s="5" customFormat="1" ht="18" customHeight="1">
      <c r="A9" s="82" t="s">
        <v>330</v>
      </c>
    </row>
    <row r="10" s="5" customFormat="1" ht="11.25"/>
  </sheetData>
  <mergeCells count="1">
    <mergeCell ref="A1:G1"/>
  </mergeCells>
  <printOptions/>
  <pageMargins left="0.75" right="0.75" top="0.77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75" workbookViewId="0" topLeftCell="A1">
      <selection activeCell="F11" sqref="F11"/>
    </sheetView>
  </sheetViews>
  <sheetFormatPr defaultColWidth="9.00390625" defaultRowHeight="13.5"/>
  <cols>
    <col min="1" max="1" width="11.375" style="30" bestFit="1" customWidth="1"/>
    <col min="2" max="9" width="10.125" style="30" customWidth="1"/>
    <col min="10" max="17" width="12.625" style="30" customWidth="1"/>
    <col min="18" max="16384" width="9.00390625" style="30" customWidth="1"/>
  </cols>
  <sheetData>
    <row r="1" spans="7:11" s="26" customFormat="1" ht="21" customHeight="1">
      <c r="G1" s="444" t="s">
        <v>75</v>
      </c>
      <c r="H1" s="444"/>
      <c r="I1" s="444"/>
      <c r="J1" s="444" t="s">
        <v>76</v>
      </c>
      <c r="K1" s="444"/>
    </row>
    <row r="2" s="27" customFormat="1" ht="21" customHeight="1">
      <c r="Q2" s="28" t="s">
        <v>131</v>
      </c>
    </row>
    <row r="3" spans="1:17" ht="21" customHeight="1">
      <c r="A3" s="442" t="s">
        <v>89</v>
      </c>
      <c r="B3" s="440" t="s">
        <v>90</v>
      </c>
      <c r="C3" s="440"/>
      <c r="D3" s="440" t="s">
        <v>91</v>
      </c>
      <c r="E3" s="440"/>
      <c r="F3" s="440" t="s">
        <v>92</v>
      </c>
      <c r="G3" s="440"/>
      <c r="H3" s="440" t="s">
        <v>93</v>
      </c>
      <c r="I3" s="441"/>
      <c r="J3" s="446" t="s">
        <v>94</v>
      </c>
      <c r="K3" s="440"/>
      <c r="L3" s="440" t="s">
        <v>95</v>
      </c>
      <c r="M3" s="440"/>
      <c r="N3" s="440" t="s">
        <v>96</v>
      </c>
      <c r="O3" s="440"/>
      <c r="P3" s="440" t="s">
        <v>97</v>
      </c>
      <c r="Q3" s="441"/>
    </row>
    <row r="4" spans="1:17" ht="45.75" customHeight="1">
      <c r="A4" s="443"/>
      <c r="B4" s="29" t="s">
        <v>98</v>
      </c>
      <c r="C4" s="31" t="s">
        <v>99</v>
      </c>
      <c r="D4" s="29" t="s">
        <v>98</v>
      </c>
      <c r="E4" s="31" t="s">
        <v>99</v>
      </c>
      <c r="F4" s="29" t="s">
        <v>98</v>
      </c>
      <c r="G4" s="31" t="s">
        <v>99</v>
      </c>
      <c r="H4" s="83" t="s">
        <v>98</v>
      </c>
      <c r="I4" s="85" t="s">
        <v>99</v>
      </c>
      <c r="J4" s="84" t="s">
        <v>100</v>
      </c>
      <c r="K4" s="31" t="s">
        <v>99</v>
      </c>
      <c r="L4" s="29" t="s">
        <v>98</v>
      </c>
      <c r="M4" s="31" t="s">
        <v>99</v>
      </c>
      <c r="N4" s="29" t="s">
        <v>98</v>
      </c>
      <c r="O4" s="31" t="s">
        <v>99</v>
      </c>
      <c r="P4" s="29" t="s">
        <v>98</v>
      </c>
      <c r="Q4" s="32" t="s">
        <v>99</v>
      </c>
    </row>
    <row r="5" spans="1:18" ht="21" customHeight="1">
      <c r="A5" s="19" t="s">
        <v>320</v>
      </c>
      <c r="B5" s="16">
        <v>6508</v>
      </c>
      <c r="C5" s="16">
        <v>651365</v>
      </c>
      <c r="D5" s="16">
        <v>55</v>
      </c>
      <c r="E5" s="16">
        <v>1848</v>
      </c>
      <c r="F5" s="16">
        <v>1207</v>
      </c>
      <c r="G5" s="16">
        <v>82206</v>
      </c>
      <c r="H5" s="17">
        <v>7964</v>
      </c>
      <c r="I5" s="17">
        <v>67703</v>
      </c>
      <c r="J5" s="108">
        <v>821</v>
      </c>
      <c r="K5" s="103">
        <v>327168</v>
      </c>
      <c r="L5" s="103">
        <v>73</v>
      </c>
      <c r="M5" s="103">
        <v>14734</v>
      </c>
      <c r="N5" s="16">
        <v>132</v>
      </c>
      <c r="O5" s="103" t="s">
        <v>71</v>
      </c>
      <c r="P5" s="16">
        <v>732</v>
      </c>
      <c r="Q5" s="17">
        <v>34472</v>
      </c>
      <c r="R5" s="66"/>
    </row>
    <row r="6" spans="1:17" s="186" customFormat="1" ht="21" customHeight="1">
      <c r="A6" s="19">
        <v>19</v>
      </c>
      <c r="B6" s="16">
        <v>6485</v>
      </c>
      <c r="C6" s="16">
        <v>783930</v>
      </c>
      <c r="D6" s="16">
        <v>54</v>
      </c>
      <c r="E6" s="16">
        <v>1914</v>
      </c>
      <c r="F6" s="16">
        <v>1212</v>
      </c>
      <c r="G6" s="16">
        <v>80925</v>
      </c>
      <c r="H6" s="17">
        <v>3797</v>
      </c>
      <c r="I6" s="17">
        <v>37969</v>
      </c>
      <c r="J6" s="108">
        <v>867</v>
      </c>
      <c r="K6" s="103">
        <v>332784</v>
      </c>
      <c r="L6" s="103">
        <v>77</v>
      </c>
      <c r="M6" s="103">
        <v>16611</v>
      </c>
      <c r="N6" s="16">
        <v>135</v>
      </c>
      <c r="O6" s="103" t="s">
        <v>71</v>
      </c>
      <c r="P6" s="16">
        <v>669</v>
      </c>
      <c r="Q6" s="17">
        <v>32076</v>
      </c>
    </row>
    <row r="7" spans="1:17" s="223" customFormat="1" ht="21" customHeight="1">
      <c r="A7" s="19">
        <v>20</v>
      </c>
      <c r="B7" s="222">
        <v>6469</v>
      </c>
      <c r="C7" s="222">
        <v>803380</v>
      </c>
      <c r="D7" s="16">
        <v>51</v>
      </c>
      <c r="E7" s="16">
        <v>1746</v>
      </c>
      <c r="F7" s="16">
        <v>1232</v>
      </c>
      <c r="G7" s="16">
        <v>79476</v>
      </c>
      <c r="H7" s="17">
        <v>3385</v>
      </c>
      <c r="I7" s="17">
        <v>33850</v>
      </c>
      <c r="J7" s="108">
        <v>821</v>
      </c>
      <c r="K7" s="103">
        <v>325230</v>
      </c>
      <c r="L7" s="103">
        <v>80</v>
      </c>
      <c r="M7" s="103">
        <v>19575</v>
      </c>
      <c r="N7" s="16">
        <v>137</v>
      </c>
      <c r="O7" s="103" t="s">
        <v>71</v>
      </c>
      <c r="P7" s="16">
        <v>662</v>
      </c>
      <c r="Q7" s="17">
        <v>30712</v>
      </c>
    </row>
    <row r="8" spans="1:17" s="223" customFormat="1" ht="21" customHeight="1">
      <c r="A8" s="19">
        <v>21</v>
      </c>
      <c r="B8" s="16">
        <v>6421</v>
      </c>
      <c r="C8" s="16">
        <v>796915</v>
      </c>
      <c r="D8" s="16">
        <v>64</v>
      </c>
      <c r="E8" s="16">
        <v>1620</v>
      </c>
      <c r="F8" s="16">
        <v>1249</v>
      </c>
      <c r="G8" s="16">
        <v>80193</v>
      </c>
      <c r="H8" s="17">
        <v>3635</v>
      </c>
      <c r="I8" s="17">
        <v>18175</v>
      </c>
      <c r="J8" s="108">
        <v>831</v>
      </c>
      <c r="K8" s="103">
        <v>324022</v>
      </c>
      <c r="L8" s="103">
        <v>54</v>
      </c>
      <c r="M8" s="103">
        <v>20708</v>
      </c>
      <c r="N8" s="16">
        <v>149</v>
      </c>
      <c r="O8" s="103" t="s">
        <v>71</v>
      </c>
      <c r="P8" s="16">
        <v>680</v>
      </c>
      <c r="Q8" s="17">
        <v>32292</v>
      </c>
    </row>
    <row r="9" spans="1:17" s="198" customFormat="1" ht="21" customHeight="1">
      <c r="A9" s="339">
        <v>22</v>
      </c>
      <c r="B9" s="266">
        <v>8214</v>
      </c>
      <c r="C9" s="266">
        <v>1874430</v>
      </c>
      <c r="D9" s="266">
        <v>62</v>
      </c>
      <c r="E9" s="266">
        <v>1638</v>
      </c>
      <c r="F9" s="266">
        <v>1285</v>
      </c>
      <c r="G9" s="266">
        <v>80539</v>
      </c>
      <c r="H9" s="266">
        <v>3922</v>
      </c>
      <c r="I9" s="269">
        <v>19610</v>
      </c>
      <c r="J9" s="405">
        <v>942</v>
      </c>
      <c r="K9" s="267">
        <v>343367</v>
      </c>
      <c r="L9" s="267">
        <v>55</v>
      </c>
      <c r="M9" s="267">
        <v>14617</v>
      </c>
      <c r="N9" s="266">
        <v>148</v>
      </c>
      <c r="O9" s="267" t="s">
        <v>333</v>
      </c>
      <c r="P9" s="266">
        <v>677</v>
      </c>
      <c r="Q9" s="269">
        <v>32908</v>
      </c>
    </row>
    <row r="10" spans="1:3" s="27" customFormat="1" ht="21" customHeight="1">
      <c r="A10" s="445" t="s">
        <v>330</v>
      </c>
      <c r="B10" s="445"/>
      <c r="C10" s="280"/>
    </row>
    <row r="11" spans="1:5" ht="12">
      <c r="A11" s="89"/>
      <c r="B11" s="89"/>
      <c r="C11" s="89"/>
      <c r="D11" s="89"/>
      <c r="E11" s="89"/>
    </row>
    <row r="12" spans="1:5" ht="12">
      <c r="A12" s="89"/>
      <c r="B12" s="89"/>
      <c r="C12" s="89"/>
      <c r="D12" s="89"/>
      <c r="E12" s="89"/>
    </row>
    <row r="13" ht="9" customHeight="1"/>
  </sheetData>
  <mergeCells count="12">
    <mergeCell ref="J1:K1"/>
    <mergeCell ref="G1:I1"/>
    <mergeCell ref="A10:B10"/>
    <mergeCell ref="J3:K3"/>
    <mergeCell ref="L3:M3"/>
    <mergeCell ref="N3:O3"/>
    <mergeCell ref="P3:Q3"/>
    <mergeCell ref="A3:A4"/>
    <mergeCell ref="B3:C3"/>
    <mergeCell ref="D3:E3"/>
    <mergeCell ref="F3:G3"/>
    <mergeCell ref="H3:I3"/>
  </mergeCells>
  <printOptions/>
  <pageMargins left="0.7086614173228347" right="0.15748031496062992" top="0.7874015748031497" bottom="0.984251968503937" header="0.5118110236220472" footer="0.5118110236220472"/>
  <pageSetup horizontalDpi="600" verticalDpi="600" orientation="portrait" paperSize="9" scale="90" r:id="rId1"/>
  <colBreaks count="2" manualBreakCount="2">
    <brk id="9" max="65535" man="1"/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G21" sqref="G21"/>
    </sheetView>
  </sheetViews>
  <sheetFormatPr defaultColWidth="9.00390625" defaultRowHeight="13.5"/>
  <cols>
    <col min="1" max="1" width="9.875" style="3" bestFit="1" customWidth="1"/>
    <col min="2" max="14" width="6.875" style="3" customWidth="1"/>
    <col min="15" max="16384" width="9.00390625" style="3" customWidth="1"/>
  </cols>
  <sheetData>
    <row r="1" spans="1:14" s="4" customFormat="1" ht="21" customHeight="1">
      <c r="A1" s="401" t="s">
        <v>132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="5" customFormat="1" ht="21" customHeight="1">
      <c r="N2" s="110" t="s">
        <v>133</v>
      </c>
    </row>
    <row r="3" spans="1:15" s="33" customFormat="1" ht="21" customHeight="1">
      <c r="A3" s="387" t="s">
        <v>89</v>
      </c>
      <c r="B3" s="419" t="s">
        <v>135</v>
      </c>
      <c r="C3" s="419"/>
      <c r="D3" s="419"/>
      <c r="E3" s="419"/>
      <c r="F3" s="419"/>
      <c r="G3" s="419"/>
      <c r="H3" s="418" t="s">
        <v>136</v>
      </c>
      <c r="I3" s="418"/>
      <c r="J3" s="418"/>
      <c r="K3" s="418" t="s">
        <v>137</v>
      </c>
      <c r="L3" s="418"/>
      <c r="M3" s="418"/>
      <c r="N3" s="420"/>
      <c r="O3" s="146"/>
    </row>
    <row r="4" spans="1:15" s="33" customFormat="1" ht="21" customHeight="1">
      <c r="A4" s="447"/>
      <c r="B4" s="418" t="s">
        <v>138</v>
      </c>
      <c r="C4" s="418"/>
      <c r="D4" s="418" t="s">
        <v>139</v>
      </c>
      <c r="E4" s="418"/>
      <c r="F4" s="418" t="s">
        <v>140</v>
      </c>
      <c r="G4" s="418"/>
      <c r="H4" s="419" t="s">
        <v>141</v>
      </c>
      <c r="I4" s="418" t="s">
        <v>142</v>
      </c>
      <c r="J4" s="419" t="s">
        <v>143</v>
      </c>
      <c r="K4" s="419" t="s">
        <v>106</v>
      </c>
      <c r="L4" s="418" t="s">
        <v>144</v>
      </c>
      <c r="M4" s="418"/>
      <c r="N4" s="420"/>
      <c r="O4" s="146"/>
    </row>
    <row r="5" spans="1:15" s="33" customFormat="1" ht="21" customHeight="1">
      <c r="A5" s="388"/>
      <c r="B5" s="8" t="s">
        <v>145</v>
      </c>
      <c r="C5" s="8" t="s">
        <v>146</v>
      </c>
      <c r="D5" s="8" t="s">
        <v>145</v>
      </c>
      <c r="E5" s="8" t="s">
        <v>146</v>
      </c>
      <c r="F5" s="8" t="s">
        <v>145</v>
      </c>
      <c r="G5" s="8" t="s">
        <v>146</v>
      </c>
      <c r="H5" s="418"/>
      <c r="I5" s="418"/>
      <c r="J5" s="418"/>
      <c r="K5" s="418"/>
      <c r="L5" s="8" t="s">
        <v>138</v>
      </c>
      <c r="M5" s="8" t="s">
        <v>147</v>
      </c>
      <c r="N5" s="9" t="s">
        <v>148</v>
      </c>
      <c r="O5" s="146"/>
    </row>
    <row r="6" spans="1:15" ht="21" customHeight="1">
      <c r="A6" s="2" t="s">
        <v>320</v>
      </c>
      <c r="B6" s="90">
        <v>21</v>
      </c>
      <c r="C6" s="90">
        <v>1740</v>
      </c>
      <c r="D6" s="90">
        <v>13</v>
      </c>
      <c r="E6" s="90">
        <v>870</v>
      </c>
      <c r="F6" s="90">
        <v>8</v>
      </c>
      <c r="G6" s="90">
        <v>870</v>
      </c>
      <c r="H6" s="90">
        <v>562</v>
      </c>
      <c r="I6" s="90">
        <v>396</v>
      </c>
      <c r="J6" s="90">
        <v>882</v>
      </c>
      <c r="K6" s="90">
        <v>322</v>
      </c>
      <c r="L6" s="90">
        <v>84</v>
      </c>
      <c r="M6" s="90">
        <v>82</v>
      </c>
      <c r="N6" s="109">
        <v>2</v>
      </c>
      <c r="O6" s="10"/>
    </row>
    <row r="7" spans="1:15" ht="19.5" customHeight="1">
      <c r="A7" s="2">
        <v>19</v>
      </c>
      <c r="B7" s="90">
        <v>21</v>
      </c>
      <c r="C7" s="90">
        <v>1830</v>
      </c>
      <c r="D7" s="90">
        <v>13</v>
      </c>
      <c r="E7" s="90">
        <v>870</v>
      </c>
      <c r="F7" s="90">
        <v>8</v>
      </c>
      <c r="G7" s="90">
        <v>960</v>
      </c>
      <c r="H7" s="90">
        <v>617</v>
      </c>
      <c r="I7" s="90">
        <v>400</v>
      </c>
      <c r="J7" s="90">
        <v>834</v>
      </c>
      <c r="K7" s="90">
        <v>317</v>
      </c>
      <c r="L7" s="90">
        <v>79</v>
      </c>
      <c r="M7" s="90">
        <v>77</v>
      </c>
      <c r="N7" s="109">
        <v>2</v>
      </c>
      <c r="O7" s="10"/>
    </row>
    <row r="8" spans="1:14" s="200" customFormat="1" ht="21" customHeight="1">
      <c r="A8" s="2">
        <v>20</v>
      </c>
      <c r="B8" s="90">
        <v>22</v>
      </c>
      <c r="C8" s="90">
        <v>1920</v>
      </c>
      <c r="D8" s="90">
        <v>13</v>
      </c>
      <c r="E8" s="90">
        <v>870</v>
      </c>
      <c r="F8" s="90">
        <v>9</v>
      </c>
      <c r="G8" s="90">
        <v>1050</v>
      </c>
      <c r="H8" s="90">
        <v>638</v>
      </c>
      <c r="I8" s="90">
        <v>403</v>
      </c>
      <c r="J8" s="90">
        <v>866</v>
      </c>
      <c r="K8" s="90">
        <v>337</v>
      </c>
      <c r="L8" s="90">
        <v>82</v>
      </c>
      <c r="M8" s="90">
        <v>80</v>
      </c>
      <c r="N8" s="109">
        <v>2</v>
      </c>
    </row>
    <row r="9" spans="1:14" s="200" customFormat="1" ht="21" customHeight="1">
      <c r="A9" s="2">
        <v>21</v>
      </c>
      <c r="B9" s="90">
        <f>D9+F9</f>
        <v>22</v>
      </c>
      <c r="C9" s="90">
        <f>E9+G9</f>
        <v>1920</v>
      </c>
      <c r="D9" s="90">
        <v>13</v>
      </c>
      <c r="E9" s="90">
        <v>870</v>
      </c>
      <c r="F9" s="90">
        <v>9</v>
      </c>
      <c r="G9" s="90">
        <v>1050</v>
      </c>
      <c r="H9" s="90">
        <v>654</v>
      </c>
      <c r="I9" s="90">
        <v>393</v>
      </c>
      <c r="J9" s="90">
        <v>851</v>
      </c>
      <c r="K9" s="90">
        <v>334</v>
      </c>
      <c r="L9" s="90">
        <v>101</v>
      </c>
      <c r="M9" s="90">
        <v>99</v>
      </c>
      <c r="N9" s="109">
        <v>2</v>
      </c>
    </row>
    <row r="10" spans="1:14" s="196" customFormat="1" ht="21" customHeight="1">
      <c r="A10" s="265">
        <v>22</v>
      </c>
      <c r="B10" s="268">
        <f>SUM(D10+F10)</f>
        <v>22</v>
      </c>
      <c r="C10" s="268">
        <f>SUM(E10+G10)</f>
        <v>1920</v>
      </c>
      <c r="D10" s="268">
        <v>13</v>
      </c>
      <c r="E10" s="268">
        <v>870</v>
      </c>
      <c r="F10" s="268">
        <v>9</v>
      </c>
      <c r="G10" s="268">
        <v>1050</v>
      </c>
      <c r="H10" s="268">
        <v>681</v>
      </c>
      <c r="I10" s="268">
        <v>385</v>
      </c>
      <c r="J10" s="268">
        <v>834</v>
      </c>
      <c r="K10" s="335">
        <v>338</v>
      </c>
      <c r="L10" s="268">
        <v>112</v>
      </c>
      <c r="M10" s="268">
        <v>111</v>
      </c>
      <c r="N10" s="270">
        <v>1</v>
      </c>
    </row>
    <row r="11" spans="1:2" s="5" customFormat="1" ht="21" customHeight="1">
      <c r="A11" s="416" t="s">
        <v>79</v>
      </c>
      <c r="B11" s="416"/>
    </row>
  </sheetData>
  <mergeCells count="14">
    <mergeCell ref="I4:I5"/>
    <mergeCell ref="L4:N4"/>
    <mergeCell ref="A11:B11"/>
    <mergeCell ref="F4:G4"/>
    <mergeCell ref="A1:N1"/>
    <mergeCell ref="A3:A5"/>
    <mergeCell ref="B3:G3"/>
    <mergeCell ref="H3:J3"/>
    <mergeCell ref="K3:N3"/>
    <mergeCell ref="B4:C4"/>
    <mergeCell ref="D4:E4"/>
    <mergeCell ref="J4:J5"/>
    <mergeCell ref="K4:K5"/>
    <mergeCell ref="H4:H5"/>
  </mergeCells>
  <printOptions/>
  <pageMargins left="0.49" right="0.2" top="0.7874015748031497" bottom="0.984251968503937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9" sqref="D9"/>
    </sheetView>
  </sheetViews>
  <sheetFormatPr defaultColWidth="9.00390625" defaultRowHeight="13.5"/>
  <cols>
    <col min="1" max="1" width="17.375" style="30" customWidth="1"/>
    <col min="2" max="4" width="24.00390625" style="30" customWidth="1"/>
    <col min="5" max="16384" width="9.00390625" style="30" customWidth="1"/>
  </cols>
  <sheetData>
    <row r="1" spans="1:4" ht="26.25" customHeight="1">
      <c r="A1" s="444" t="s">
        <v>149</v>
      </c>
      <c r="B1" s="444"/>
      <c r="C1" s="444"/>
      <c r="D1" s="444"/>
    </row>
    <row r="2" spans="1:4" s="27" customFormat="1" ht="26.25" customHeight="1">
      <c r="A2" s="145" t="s">
        <v>223</v>
      </c>
      <c r="B2" s="145"/>
      <c r="D2" s="28" t="s">
        <v>131</v>
      </c>
    </row>
    <row r="3" spans="1:5" ht="19.5" customHeight="1">
      <c r="A3" s="128" t="s">
        <v>89</v>
      </c>
      <c r="B3" s="29" t="s">
        <v>138</v>
      </c>
      <c r="C3" s="29" t="s">
        <v>150</v>
      </c>
      <c r="D3" s="144" t="s">
        <v>151</v>
      </c>
      <c r="E3" s="66"/>
    </row>
    <row r="4" spans="1:5" ht="19.5" customHeight="1">
      <c r="A4" s="19" t="s">
        <v>320</v>
      </c>
      <c r="B4" s="16">
        <v>31973</v>
      </c>
      <c r="C4" s="16">
        <v>19796</v>
      </c>
      <c r="D4" s="17">
        <v>12177</v>
      </c>
      <c r="E4" s="66"/>
    </row>
    <row r="5" spans="1:4" s="66" customFormat="1" ht="19.5" customHeight="1">
      <c r="A5" s="19">
        <v>19</v>
      </c>
      <c r="B5" s="16">
        <v>30359</v>
      </c>
      <c r="C5" s="16">
        <v>18229</v>
      </c>
      <c r="D5" s="17">
        <v>12130</v>
      </c>
    </row>
    <row r="6" spans="1:4" s="66" customFormat="1" ht="19.5" customHeight="1">
      <c r="A6" s="19">
        <v>20</v>
      </c>
      <c r="B6" s="16">
        <v>30121</v>
      </c>
      <c r="C6" s="16">
        <v>18082</v>
      </c>
      <c r="D6" s="17">
        <v>12039</v>
      </c>
    </row>
    <row r="7" spans="1:4" s="224" customFormat="1" ht="19.5" customHeight="1">
      <c r="A7" s="19">
        <v>21</v>
      </c>
      <c r="B7" s="16">
        <f>SUM(C7:D7)</f>
        <v>29375</v>
      </c>
      <c r="C7" s="16">
        <v>17460</v>
      </c>
      <c r="D7" s="17">
        <v>11915</v>
      </c>
    </row>
    <row r="8" spans="1:4" s="199" customFormat="1" ht="19.5" customHeight="1">
      <c r="A8" s="339">
        <v>22</v>
      </c>
      <c r="B8" s="266">
        <f>SUM(C8:D8)</f>
        <v>29108</v>
      </c>
      <c r="C8" s="266">
        <v>17366</v>
      </c>
      <c r="D8" s="269">
        <v>11742</v>
      </c>
    </row>
    <row r="9" spans="1:2" s="27" customFormat="1" ht="21" customHeight="1">
      <c r="A9" s="127" t="s">
        <v>79</v>
      </c>
      <c r="B9" s="216"/>
    </row>
  </sheetData>
  <mergeCells count="1">
    <mergeCell ref="A1:D1"/>
  </mergeCells>
  <printOptions/>
  <pageMargins left="0.75" right="0.75" top="0.78" bottom="1" header="0.512" footer="0.51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11" sqref="F11"/>
    </sheetView>
  </sheetViews>
  <sheetFormatPr defaultColWidth="9.00390625" defaultRowHeight="13.5"/>
  <cols>
    <col min="1" max="7" width="12.375" style="3" customWidth="1"/>
    <col min="8" max="16384" width="9.00390625" style="3" customWidth="1"/>
  </cols>
  <sheetData>
    <row r="1" spans="1:7" s="4" customFormat="1" ht="21" customHeight="1">
      <c r="A1" s="401" t="s">
        <v>152</v>
      </c>
      <c r="B1" s="401"/>
      <c r="C1" s="401"/>
      <c r="D1" s="401"/>
      <c r="E1" s="401"/>
      <c r="F1" s="401"/>
      <c r="G1" s="401"/>
    </row>
    <row r="2" spans="1:7" s="5" customFormat="1" ht="21" customHeight="1">
      <c r="A2" s="119" t="s">
        <v>130</v>
      </c>
      <c r="G2" s="6" t="s">
        <v>133</v>
      </c>
    </row>
    <row r="3" spans="1:7" ht="21" customHeight="1">
      <c r="A3" s="387" t="s">
        <v>134</v>
      </c>
      <c r="B3" s="418" t="s">
        <v>153</v>
      </c>
      <c r="C3" s="418"/>
      <c r="D3" s="418" t="s">
        <v>136</v>
      </c>
      <c r="E3" s="418"/>
      <c r="F3" s="418" t="s">
        <v>137</v>
      </c>
      <c r="G3" s="420"/>
    </row>
    <row r="4" spans="1:7" ht="21" customHeight="1">
      <c r="A4" s="388"/>
      <c r="B4" s="8" t="s">
        <v>145</v>
      </c>
      <c r="C4" s="8" t="s">
        <v>146</v>
      </c>
      <c r="D4" s="8" t="s">
        <v>154</v>
      </c>
      <c r="E4" s="8" t="s">
        <v>155</v>
      </c>
      <c r="F4" s="8" t="s">
        <v>278</v>
      </c>
      <c r="G4" s="9" t="s">
        <v>156</v>
      </c>
    </row>
    <row r="5" spans="1:7" ht="21" customHeight="1">
      <c r="A5" s="2" t="s">
        <v>320</v>
      </c>
      <c r="B5" s="16">
        <v>3</v>
      </c>
      <c r="C5" s="16">
        <v>150</v>
      </c>
      <c r="D5" s="16">
        <v>27</v>
      </c>
      <c r="E5" s="16">
        <v>28</v>
      </c>
      <c r="F5" s="16">
        <v>11</v>
      </c>
      <c r="G5" s="17">
        <v>6</v>
      </c>
    </row>
    <row r="6" spans="1:7" ht="21" customHeight="1">
      <c r="A6" s="2">
        <v>19</v>
      </c>
      <c r="B6" s="16">
        <v>3</v>
      </c>
      <c r="C6" s="16">
        <v>150</v>
      </c>
      <c r="D6" s="16">
        <v>23</v>
      </c>
      <c r="E6" s="16">
        <v>29</v>
      </c>
      <c r="F6" s="16">
        <v>10</v>
      </c>
      <c r="G6" s="17">
        <v>6</v>
      </c>
    </row>
    <row r="7" spans="1:7" ht="21" customHeight="1">
      <c r="A7" s="2">
        <v>20</v>
      </c>
      <c r="B7" s="16">
        <v>3</v>
      </c>
      <c r="C7" s="16">
        <v>150</v>
      </c>
      <c r="D7" s="16">
        <v>19</v>
      </c>
      <c r="E7" s="16">
        <v>32</v>
      </c>
      <c r="F7" s="16">
        <v>10</v>
      </c>
      <c r="G7" s="17">
        <v>6</v>
      </c>
    </row>
    <row r="8" spans="1:7" s="200" customFormat="1" ht="21" customHeight="1">
      <c r="A8" s="2">
        <v>21</v>
      </c>
      <c r="B8" s="16">
        <v>3</v>
      </c>
      <c r="C8" s="16">
        <v>150</v>
      </c>
      <c r="D8" s="16">
        <v>15</v>
      </c>
      <c r="E8" s="16">
        <v>26</v>
      </c>
      <c r="F8" s="16">
        <v>10</v>
      </c>
      <c r="G8" s="17">
        <v>7</v>
      </c>
    </row>
    <row r="9" spans="1:7" s="200" customFormat="1" ht="21" customHeight="1">
      <c r="A9" s="265">
        <v>22</v>
      </c>
      <c r="B9" s="266">
        <v>3</v>
      </c>
      <c r="C9" s="266">
        <v>150</v>
      </c>
      <c r="D9" s="266">
        <v>22</v>
      </c>
      <c r="E9" s="266">
        <v>25</v>
      </c>
      <c r="F9" s="266">
        <v>9</v>
      </c>
      <c r="G9" s="269">
        <v>9</v>
      </c>
    </row>
    <row r="10" spans="1:7" s="11" customFormat="1" ht="21" customHeight="1">
      <c r="A10" s="82" t="s">
        <v>79</v>
      </c>
      <c r="B10" s="5"/>
      <c r="C10" s="5"/>
      <c r="D10" s="5"/>
      <c r="E10" s="5"/>
      <c r="F10" s="5"/>
      <c r="G10" s="5"/>
    </row>
    <row r="11" spans="1:7" s="5" customFormat="1" ht="21" customHeight="1">
      <c r="A11" s="3"/>
      <c r="B11" s="3"/>
      <c r="C11" s="3"/>
      <c r="D11" s="3"/>
      <c r="E11" s="3"/>
      <c r="F11" s="3"/>
      <c r="G11" s="3"/>
    </row>
  </sheetData>
  <mergeCells count="5">
    <mergeCell ref="A1:G1"/>
    <mergeCell ref="F3:G3"/>
    <mergeCell ref="D3:E3"/>
    <mergeCell ref="B3:C3"/>
    <mergeCell ref="A3:A4"/>
  </mergeCells>
  <printOptions/>
  <pageMargins left="0.75" right="0.75" top="0.79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k0019305</cp:lastModifiedBy>
  <cp:lastPrinted>2011-09-13T06:07:18Z</cp:lastPrinted>
  <dcterms:created xsi:type="dcterms:W3CDTF">1997-01-08T22:48:59Z</dcterms:created>
  <dcterms:modified xsi:type="dcterms:W3CDTF">2012-05-18T02:35:43Z</dcterms:modified>
  <cp:category/>
  <cp:version/>
  <cp:contentType/>
  <cp:contentStatus/>
</cp:coreProperties>
</file>