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第1表" sheetId="1" r:id="rId1"/>
    <sheet name="第2表 " sheetId="2" r:id="rId2"/>
  </sheets>
  <definedNames>
    <definedName name="_xlnm.Print_Area" localSheetId="0">'第1表'!$A$1:$V$73</definedName>
  </definedNames>
  <calcPr fullCalcOnLoad="1"/>
</workbook>
</file>

<file path=xl/sharedStrings.xml><?xml version="1.0" encoding="utf-8"?>
<sst xmlns="http://schemas.openxmlformats.org/spreadsheetml/2006/main" count="619" uniqueCount="180">
  <si>
    <t/>
  </si>
  <si>
    <t>総数</t>
  </si>
  <si>
    <t>漁業</t>
  </si>
  <si>
    <t>建設業</t>
  </si>
  <si>
    <t>製造業</t>
  </si>
  <si>
    <t xml:space="preserve">電気･ガス･熱
供給・水道業 </t>
  </si>
  <si>
    <t xml:space="preserve">情報通信業    </t>
  </si>
  <si>
    <t>総     数</t>
  </si>
  <si>
    <t>歳</t>
  </si>
  <si>
    <t>-</t>
  </si>
  <si>
    <t>女</t>
  </si>
  <si>
    <t>年    齢（5歳階級）</t>
  </si>
  <si>
    <t>主に仕事</t>
  </si>
  <si>
    <t>家事の
ほか仕事</t>
  </si>
  <si>
    <t>休業者</t>
  </si>
  <si>
    <t>家　事</t>
  </si>
  <si>
    <t>通　学</t>
  </si>
  <si>
    <t>その他</t>
  </si>
  <si>
    <t xml:space="preserve">歳 </t>
  </si>
  <si>
    <t xml:space="preserve">歳  </t>
  </si>
  <si>
    <t>総　数</t>
  </si>
  <si>
    <t>総　数</t>
  </si>
  <si>
    <t>通学の
かたわら仕事</t>
  </si>
  <si>
    <t>Ａ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</si>
  <si>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</si>
  <si>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</si>
  <si>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</si>
  <si>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</si>
  <si>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</si>
  <si>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</si>
  <si>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</si>
  <si>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</si>
  <si>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</si>
  <si>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</si>
  <si>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</si>
  <si>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</si>
  <si>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</si>
  <si>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</si>
  <si>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85歳以上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</si>
  <si>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</si>
  <si>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</si>
  <si>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</si>
  <si>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</si>
  <si>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</si>
  <si>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</si>
  <si>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</si>
  <si>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</si>
  <si>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60～64</t>
  </si>
  <si>
    <t>65～69</t>
  </si>
  <si>
    <t>70～74</t>
  </si>
  <si>
    <t>75～79</t>
  </si>
  <si>
    <t>80～84</t>
  </si>
  <si>
    <t>85歳以上</t>
  </si>
  <si>
    <t xml:space="preserve">総数    </t>
  </si>
  <si>
    <t xml:space="preserve">15～19 </t>
  </si>
  <si>
    <t xml:space="preserve">20～24    </t>
  </si>
  <si>
    <t xml:space="preserve">25～29    </t>
  </si>
  <si>
    <t xml:space="preserve">30～34    </t>
  </si>
  <si>
    <t xml:space="preserve">35～39    </t>
  </si>
  <si>
    <t xml:space="preserve">40～44    </t>
  </si>
  <si>
    <t xml:space="preserve">45～49    </t>
  </si>
  <si>
    <t xml:space="preserve">50～54   </t>
  </si>
  <si>
    <t xml:space="preserve">55～59    </t>
  </si>
  <si>
    <t xml:space="preserve">60～64    </t>
  </si>
  <si>
    <t xml:space="preserve">65～69    </t>
  </si>
  <si>
    <t xml:space="preserve">70～74    </t>
  </si>
  <si>
    <t xml:space="preserve">75～79    </t>
  </si>
  <si>
    <t xml:space="preserve">80～84    </t>
  </si>
  <si>
    <t xml:space="preserve">85歳以上    </t>
  </si>
  <si>
    <t xml:space="preserve"> （再掲）    </t>
  </si>
  <si>
    <t xml:space="preserve">65歳以上   </t>
  </si>
  <si>
    <t xml:space="preserve"> 65～74歳    </t>
  </si>
  <si>
    <t xml:space="preserve"> 75歳以上    </t>
  </si>
  <si>
    <t xml:space="preserve"> 男</t>
  </si>
  <si>
    <t>15～19</t>
  </si>
  <si>
    <t xml:space="preserve"> 女</t>
  </si>
  <si>
    <t>就　　　　業　　　　者</t>
  </si>
  <si>
    <t>労　　　働　　力　　人　　口</t>
  </si>
  <si>
    <t>労　　　働　　　力　　　人　　　口</t>
  </si>
  <si>
    <t>非　労　働　力　人　口</t>
  </si>
  <si>
    <t>(再掲  Recount)</t>
  </si>
  <si>
    <t>65 歳 以 上</t>
  </si>
  <si>
    <t xml:space="preserve">  65～74 歳</t>
  </si>
  <si>
    <t xml:space="preserve">  75 歳以上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</si>
  <si>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</si>
  <si>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</si>
  <si>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</si>
  <si>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</si>
  <si>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</si>
  <si>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</si>
  <si>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</si>
  <si>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</si>
  <si>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</si>
  <si>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</si>
  <si>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</si>
  <si>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</si>
  <si>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</si>
  <si>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</si>
  <si>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85歳以上</t>
  </si>
  <si>
    <t>(再掲）雇用者</t>
  </si>
  <si>
    <t>平均年齢(雇用者-特掲）</t>
  </si>
  <si>
    <t>平均年齢</t>
  </si>
  <si>
    <t xml:space="preserve"> 男　　　  女，
年齢(5歳階級)</t>
  </si>
  <si>
    <t>総　　　　　　　　数</t>
  </si>
  <si>
    <t xml:space="preserve">  65～74 歳</t>
  </si>
  <si>
    <t xml:space="preserve">  75 歳以上</t>
  </si>
  <si>
    <t>55～59</t>
  </si>
  <si>
    <t>(注）　1)配偶関係「不詳」を含む。</t>
  </si>
  <si>
    <t xml:space="preserve">男             女
</t>
  </si>
  <si>
    <t>完  全
失業者</t>
  </si>
  <si>
    <t>1)</t>
  </si>
  <si>
    <t xml:space="preserve">15～19  </t>
  </si>
  <si>
    <t>男</t>
  </si>
  <si>
    <t>65 歳 以 上</t>
  </si>
  <si>
    <t>　　　　　　　　　　　　　　　　第２表　産業(大分類)，年齢(5歳階級)，男女別15歳以上就業者数及び</t>
  </si>
  <si>
    <t>第1表　労働力状態(8区分）,配偶関係(4区分）,年齢</t>
  </si>
  <si>
    <t>(5歳階級）,男女別15歳以上人口(雇用者-特掲）</t>
  </si>
  <si>
    <t>不詳</t>
  </si>
  <si>
    <t xml:space="preserve"> </t>
  </si>
  <si>
    <t>(再掲)雇用者                               2)</t>
  </si>
  <si>
    <t>　　　　</t>
  </si>
  <si>
    <t xml:space="preserve">          2）「役員」を含む。</t>
  </si>
  <si>
    <t>うち農業</t>
  </si>
  <si>
    <t>B</t>
  </si>
  <si>
    <t>B</t>
  </si>
  <si>
    <t>C</t>
  </si>
  <si>
    <t>C</t>
  </si>
  <si>
    <t>D</t>
  </si>
  <si>
    <t>D</t>
  </si>
  <si>
    <t>E</t>
  </si>
  <si>
    <t>E</t>
  </si>
  <si>
    <t>F</t>
  </si>
  <si>
    <t>F</t>
  </si>
  <si>
    <t>G</t>
  </si>
  <si>
    <t>G</t>
  </si>
  <si>
    <t>H</t>
  </si>
  <si>
    <t>H</t>
  </si>
  <si>
    <t>I</t>
  </si>
  <si>
    <t>I</t>
  </si>
  <si>
    <t>J</t>
  </si>
  <si>
    <t>J</t>
  </si>
  <si>
    <t>K</t>
  </si>
  <si>
    <t>K</t>
  </si>
  <si>
    <t>L</t>
  </si>
  <si>
    <t>L</t>
  </si>
  <si>
    <t>M</t>
  </si>
  <si>
    <t>M</t>
  </si>
  <si>
    <t>N</t>
  </si>
  <si>
    <t>N</t>
  </si>
  <si>
    <t>O</t>
  </si>
  <si>
    <t>O</t>
  </si>
  <si>
    <t>P</t>
  </si>
  <si>
    <t>P</t>
  </si>
  <si>
    <t>Q</t>
  </si>
  <si>
    <t>Q</t>
  </si>
  <si>
    <t>R</t>
  </si>
  <si>
    <t>R</t>
  </si>
  <si>
    <t>鉱業，採石業，砂利採取業</t>
  </si>
  <si>
    <t>鉱業，採石業，砂利採取業</t>
  </si>
  <si>
    <t>農業，
林業</t>
  </si>
  <si>
    <t>運輸業，郵便業</t>
  </si>
  <si>
    <t>卸売業，小売業</t>
  </si>
  <si>
    <t>金融業，保険業</t>
  </si>
  <si>
    <t>不動産業，物品賃貸業</t>
  </si>
  <si>
    <t>宿泊業，飲食サービス業</t>
  </si>
  <si>
    <t xml:space="preserve"> 生活関連サービス業，
娯楽業</t>
  </si>
  <si>
    <t xml:space="preserve">学術研究， 専門・技術サービス業   </t>
  </si>
  <si>
    <t>教育，学習支援業</t>
  </si>
  <si>
    <t xml:space="preserve">医療，
福祉  </t>
  </si>
  <si>
    <t>複合サービス事業</t>
  </si>
  <si>
    <t>サービス業（他に分類されないもの）</t>
  </si>
  <si>
    <t>S</t>
  </si>
  <si>
    <t>S</t>
  </si>
  <si>
    <t>T</t>
  </si>
  <si>
    <t>T</t>
  </si>
  <si>
    <t>公務（他に分類されるものを除く）</t>
  </si>
  <si>
    <t>分類不能の産業</t>
  </si>
  <si>
    <t>-</t>
  </si>
  <si>
    <t>Ａ</t>
  </si>
  <si>
    <t xml:space="preserve">学術研究,  専門・技術サービス業   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</si>
</sst>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#,##0;&quot;-&quot;###,###,###,##0"/>
    <numFmt numFmtId="177" formatCode="#,###,###,##0;&quot; -&quot;###,###,##0"/>
    <numFmt numFmtId="178" formatCode="##,###,###,##0;&quot;-&quot;#,###,###,##0"/>
    <numFmt numFmtId="179" formatCode="###,###,###,##0;&quot;-&quot;##,###,###,##0"/>
    <numFmt numFmtId="180" formatCode="##0.0;&quot;-&quot;#0.0"/>
    <numFmt numFmtId="181" formatCode="\ ###,###,##0;&quot;-&quot;###,###,##0"/>
    <numFmt numFmtId="182" formatCode="###,###,##0;&quot;-&quot;##,###,##0"/>
    <numFmt numFmtId="183" formatCode="#,###,##0;&quot; -&quot;###,##0"/>
    <numFmt numFmtId="184" formatCode="[&lt;=999]000;[&lt;=99999]000\-00;000\-0000"/>
    <numFmt numFmtId="185" formatCode="0.0_);[Red]\(0.0\)"/>
    <numFmt numFmtId="186" formatCode="#,##0_);[Red]\(#,##0\)"/>
    <numFmt numFmtId="187" formatCode="#,##0_ 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2"/>
      <name val="Times New Roman"/>
      <family val="1"/>
    </font>
    <font>
      <sz val="6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2"/>
      <name val="明朝"/>
      <family val="1"/>
    </font>
    <font>
      <b/>
      <sz val="14"/>
      <name val="明朝"/>
      <family val="1"/>
    </font>
    <font>
      <sz val="9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8"/>
      <name val="ＭＳ 明朝"/>
      <family val="1"/>
    </font>
    <font>
      <sz val="18"/>
      <name val="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1" fillId="0" borderId="0" xfId="21" applyNumberFormat="1" applyFont="1" applyFill="1" applyBorder="1" applyAlignment="1">
      <alignment vertical="center"/>
      <protection/>
    </xf>
    <xf numFmtId="0" fontId="12" fillId="0" borderId="0" xfId="21" applyNumberFormat="1" applyFont="1" applyFill="1" applyBorder="1" applyAlignment="1">
      <alignment vertical="top"/>
      <protection/>
    </xf>
    <xf numFmtId="49" fontId="5" fillId="0" borderId="0" xfId="21" applyNumberFormat="1" applyFont="1" applyFill="1" applyBorder="1" applyAlignment="1">
      <alignment vertical="top"/>
      <protection/>
    </xf>
    <xf numFmtId="49" fontId="10" fillId="0" borderId="1" xfId="21" applyNumberFormat="1" applyFont="1" applyFill="1" applyBorder="1" applyAlignment="1">
      <alignment horizontal="center" vertical="top" wrapText="1"/>
      <protection/>
    </xf>
    <xf numFmtId="49" fontId="8" fillId="0" borderId="1" xfId="21" applyNumberFormat="1" applyFont="1" applyFill="1" applyBorder="1" applyAlignment="1">
      <alignment horizontal="center" vertical="top" wrapText="1"/>
      <protection/>
    </xf>
    <xf numFmtId="49" fontId="10" fillId="0" borderId="2" xfId="21" applyNumberFormat="1" applyFont="1" applyFill="1" applyBorder="1" applyAlignment="1">
      <alignment horizontal="center" vertical="top" wrapText="1"/>
      <protection/>
    </xf>
    <xf numFmtId="49" fontId="5" fillId="0" borderId="0" xfId="21" applyNumberFormat="1" applyFont="1" applyFill="1" applyAlignment="1">
      <alignment vertical="top"/>
      <protection/>
    </xf>
    <xf numFmtId="0" fontId="12" fillId="0" borderId="0" xfId="21" applyNumberFormat="1" applyFont="1" applyFill="1" applyBorder="1" applyAlignment="1">
      <alignment horizontal="right" vertical="top"/>
      <protection/>
    </xf>
    <xf numFmtId="49" fontId="10" fillId="0" borderId="3" xfId="21" applyNumberFormat="1" applyFont="1" applyFill="1" applyBorder="1" applyAlignment="1">
      <alignment horizontal="left" vertical="top"/>
      <protection/>
    </xf>
    <xf numFmtId="49" fontId="10" fillId="0" borderId="4" xfId="21" applyNumberFormat="1" applyFont="1" applyFill="1" applyBorder="1" applyAlignment="1">
      <alignment horizontal="center" vertical="top" wrapText="1"/>
      <protection/>
    </xf>
    <xf numFmtId="49" fontId="8" fillId="0" borderId="5" xfId="21" applyNumberFormat="1" applyFont="1" applyFill="1" applyBorder="1" applyAlignment="1">
      <alignment horizontal="distributed" vertical="center"/>
      <protection/>
    </xf>
    <xf numFmtId="0" fontId="10" fillId="0" borderId="5" xfId="0" applyFont="1" applyFill="1" applyBorder="1" applyAlignment="1">
      <alignment vertical="center"/>
    </xf>
    <xf numFmtId="49" fontId="8" fillId="0" borderId="0" xfId="21" applyNumberFormat="1" applyFont="1" applyFill="1" applyBorder="1" applyAlignment="1">
      <alignment horizontal="distributed" vertical="top"/>
      <protection/>
    </xf>
    <xf numFmtId="0" fontId="8" fillId="0" borderId="5" xfId="0" applyFont="1" applyFill="1" applyBorder="1" applyAlignment="1">
      <alignment horizontal="center" vertical="center"/>
    </xf>
    <xf numFmtId="49" fontId="10" fillId="0" borderId="0" xfId="21" applyNumberFormat="1" applyFont="1" applyFill="1" applyBorder="1" applyAlignment="1">
      <alignment horizontal="left" vertical="top"/>
      <protection/>
    </xf>
    <xf numFmtId="49" fontId="10" fillId="0" borderId="0" xfId="21" applyNumberFormat="1" applyFont="1" applyFill="1" applyAlignment="1">
      <alignment vertical="top"/>
      <protection/>
    </xf>
    <xf numFmtId="49" fontId="10" fillId="0" borderId="6" xfId="21" applyNumberFormat="1" applyFont="1" applyFill="1" applyBorder="1" applyAlignment="1">
      <alignment horizontal="center" vertical="top" wrapText="1"/>
      <protection/>
    </xf>
    <xf numFmtId="49" fontId="8" fillId="0" borderId="5" xfId="21" applyNumberFormat="1" applyFont="1" applyFill="1" applyBorder="1" applyAlignment="1">
      <alignment horizontal="center" vertical="center"/>
      <protection/>
    </xf>
    <xf numFmtId="49" fontId="8" fillId="0" borderId="5" xfId="21" applyNumberFormat="1" applyFont="1" applyFill="1" applyBorder="1" applyAlignment="1">
      <alignment vertical="center"/>
      <protection/>
    </xf>
    <xf numFmtId="0" fontId="10" fillId="0" borderId="1" xfId="0" applyFont="1" applyFill="1" applyBorder="1" applyAlignment="1">
      <alignment vertical="center"/>
    </xf>
    <xf numFmtId="49" fontId="8" fillId="0" borderId="6" xfId="21" applyNumberFormat="1" applyFont="1" applyFill="1" applyBorder="1" applyAlignment="1">
      <alignment horizontal="center" vertical="top" wrapText="1"/>
      <protection/>
    </xf>
    <xf numFmtId="49" fontId="10" fillId="0" borderId="0" xfId="21" applyNumberFormat="1" applyFont="1" applyFill="1" applyBorder="1" applyAlignment="1">
      <alignment horizontal="center" vertical="top" wrapText="1"/>
      <protection/>
    </xf>
    <xf numFmtId="49" fontId="10" fillId="0" borderId="7" xfId="21" applyNumberFormat="1" applyFont="1" applyFill="1" applyBorder="1" applyAlignment="1">
      <alignment horizontal="center" vertical="top" wrapText="1"/>
      <protection/>
    </xf>
    <xf numFmtId="49" fontId="10" fillId="0" borderId="8" xfId="21" applyNumberFormat="1" applyFont="1" applyFill="1" applyBorder="1" applyAlignment="1">
      <alignment horizontal="center" vertical="top" wrapText="1"/>
      <protection/>
    </xf>
    <xf numFmtId="49" fontId="8" fillId="0" borderId="8" xfId="21" applyNumberFormat="1" applyFont="1" applyFill="1" applyBorder="1" applyAlignment="1">
      <alignment horizontal="center" vertical="top" wrapText="1"/>
      <protection/>
    </xf>
    <xf numFmtId="49" fontId="10" fillId="0" borderId="9" xfId="21" applyNumberFormat="1" applyFont="1" applyFill="1" applyBorder="1" applyAlignment="1">
      <alignment horizontal="left" vertical="top"/>
      <protection/>
    </xf>
    <xf numFmtId="49" fontId="10" fillId="0" borderId="10" xfId="21" applyNumberFormat="1" applyFont="1" applyFill="1" applyBorder="1" applyAlignment="1">
      <alignment horizontal="center" vertical="top" wrapText="1"/>
      <protection/>
    </xf>
    <xf numFmtId="49" fontId="10" fillId="0" borderId="9" xfId="21" applyNumberFormat="1" applyFont="1" applyFill="1" applyBorder="1" applyAlignment="1">
      <alignment horizontal="center" vertical="top" wrapText="1"/>
      <protection/>
    </xf>
    <xf numFmtId="49" fontId="10" fillId="0" borderId="11" xfId="21" applyNumberFormat="1" applyFont="1" applyFill="1" applyBorder="1" applyAlignment="1">
      <alignment horizontal="center" vertical="top" wrapText="1"/>
      <protection/>
    </xf>
    <xf numFmtId="49" fontId="13" fillId="0" borderId="3" xfId="21" applyNumberFormat="1" applyFont="1" applyFill="1" applyBorder="1" applyAlignment="1">
      <alignment vertical="top"/>
      <protection/>
    </xf>
    <xf numFmtId="183" fontId="10" fillId="0" borderId="3" xfId="21" applyNumberFormat="1" applyFont="1" applyFill="1" applyBorder="1" applyAlignment="1">
      <alignment horizontal="right" vertical="top"/>
      <protection/>
    </xf>
    <xf numFmtId="49" fontId="8" fillId="0" borderId="0" xfId="21" applyNumberFormat="1" applyFont="1" applyFill="1" applyAlignment="1">
      <alignment vertical="top"/>
      <protection/>
    </xf>
    <xf numFmtId="49" fontId="14" fillId="0" borderId="0" xfId="21" applyNumberFormat="1" applyFont="1" applyFill="1" applyBorder="1" applyAlignment="1">
      <alignment vertical="top"/>
      <protection/>
    </xf>
    <xf numFmtId="49" fontId="14" fillId="0" borderId="0" xfId="21" applyNumberFormat="1" applyFont="1" applyFill="1" applyAlignment="1">
      <alignment vertical="top"/>
      <protection/>
    </xf>
    <xf numFmtId="49" fontId="8" fillId="0" borderId="0" xfId="21" applyNumberFormat="1" applyFont="1" applyFill="1" applyBorder="1" applyAlignment="1">
      <alignment vertical="top"/>
      <protection/>
    </xf>
    <xf numFmtId="49" fontId="8" fillId="0" borderId="0" xfId="21" applyNumberFormat="1" applyFont="1" applyFill="1" applyAlignment="1">
      <alignment horizontal="left" vertical="top"/>
      <protection/>
    </xf>
    <xf numFmtId="49" fontId="8" fillId="0" borderId="0" xfId="21" applyNumberFormat="1" applyFont="1" applyFill="1" applyBorder="1" applyAlignment="1">
      <alignment horizontal="left" vertical="top"/>
      <protection/>
    </xf>
    <xf numFmtId="49" fontId="8" fillId="0" borderId="9" xfId="21" applyNumberFormat="1" applyFont="1" applyFill="1" applyBorder="1" applyAlignment="1">
      <alignment vertical="top"/>
      <protection/>
    </xf>
    <xf numFmtId="49" fontId="10" fillId="0" borderId="12" xfId="21" applyNumberFormat="1" applyFont="1" applyFill="1" applyBorder="1" applyAlignment="1">
      <alignment horizontal="center" vertical="top" wrapText="1"/>
      <protection/>
    </xf>
    <xf numFmtId="0" fontId="10" fillId="0" borderId="12" xfId="0" applyFont="1" applyFill="1" applyBorder="1" applyAlignment="1">
      <alignment vertical="center"/>
    </xf>
    <xf numFmtId="49" fontId="15" fillId="0" borderId="0" xfId="21" applyNumberFormat="1" applyFont="1" applyFill="1" applyAlignment="1">
      <alignment vertical="top"/>
      <protection/>
    </xf>
    <xf numFmtId="0" fontId="15" fillId="0" borderId="0" xfId="21" applyNumberFormat="1" applyFont="1" applyFill="1" applyBorder="1" applyAlignment="1">
      <alignment vertical="center"/>
      <protection/>
    </xf>
    <xf numFmtId="49" fontId="15" fillId="0" borderId="0" xfId="21" applyNumberFormat="1" applyFont="1" applyFill="1" applyBorder="1" applyAlignment="1">
      <alignment vertical="top"/>
      <protection/>
    </xf>
    <xf numFmtId="0" fontId="3" fillId="0" borderId="0" xfId="0" applyFont="1" applyFill="1" applyAlignment="1">
      <alignment/>
    </xf>
    <xf numFmtId="49" fontId="5" fillId="0" borderId="0" xfId="21" applyNumberFormat="1" applyFont="1" applyFill="1" applyBorder="1" applyAlignment="1">
      <alignment vertical="center"/>
      <protection/>
    </xf>
    <xf numFmtId="0" fontId="12" fillId="0" borderId="0" xfId="21" applyNumberFormat="1" applyFont="1" applyFill="1" applyBorder="1" applyAlignment="1">
      <alignment vertical="center"/>
      <protection/>
    </xf>
    <xf numFmtId="176" fontId="12" fillId="0" borderId="0" xfId="21" applyNumberFormat="1" applyFont="1" applyFill="1" applyBorder="1" applyAlignment="1">
      <alignment horizontal="right" vertical="center"/>
      <protection/>
    </xf>
    <xf numFmtId="177" fontId="12" fillId="0" borderId="0" xfId="21" applyNumberFormat="1" applyFont="1" applyFill="1" applyBorder="1" applyAlignment="1">
      <alignment horizontal="right" vertical="center"/>
      <protection/>
    </xf>
    <xf numFmtId="178" fontId="12" fillId="0" borderId="0" xfId="21" applyNumberFormat="1" applyFont="1" applyFill="1" applyBorder="1" applyAlignment="1">
      <alignment horizontal="right" vertical="center"/>
      <protection/>
    </xf>
    <xf numFmtId="179" fontId="12" fillId="0" borderId="0" xfId="21" applyNumberFormat="1" applyFont="1" applyFill="1" applyBorder="1" applyAlignment="1">
      <alignment horizontal="right" vertical="center"/>
      <protection/>
    </xf>
    <xf numFmtId="177" fontId="5" fillId="0" borderId="0" xfId="21" applyNumberFormat="1" applyFont="1" applyFill="1" applyBorder="1" applyAlignment="1">
      <alignment horizontal="right" vertical="center"/>
      <protection/>
    </xf>
    <xf numFmtId="177" fontId="12" fillId="0" borderId="0" xfId="21" applyNumberFormat="1" applyFont="1" applyFill="1" applyBorder="1" applyAlignment="1">
      <alignment horizontal="left" vertical="center"/>
      <protection/>
    </xf>
    <xf numFmtId="0" fontId="5" fillId="0" borderId="0" xfId="21" applyNumberFormat="1" applyFont="1" applyFill="1" applyBorder="1" applyAlignment="1">
      <alignment vertical="center"/>
      <protection/>
    </xf>
    <xf numFmtId="0" fontId="3" fillId="0" borderId="0" xfId="21" applyNumberFormat="1" applyFont="1" applyFill="1" applyBorder="1" applyAlignment="1">
      <alignment vertical="center"/>
      <protection/>
    </xf>
    <xf numFmtId="176" fontId="3" fillId="0" borderId="0" xfId="21" applyNumberFormat="1" applyFont="1" applyFill="1" applyBorder="1" applyAlignment="1">
      <alignment horizontal="right" vertical="center"/>
      <protection/>
    </xf>
    <xf numFmtId="177" fontId="3" fillId="0" borderId="0" xfId="21" applyNumberFormat="1" applyFont="1" applyFill="1" applyBorder="1" applyAlignment="1">
      <alignment horizontal="right" vertical="center"/>
      <protection/>
    </xf>
    <xf numFmtId="178" fontId="3" fillId="0" borderId="0" xfId="21" applyNumberFormat="1" applyFont="1" applyFill="1" applyBorder="1" applyAlignment="1">
      <alignment horizontal="right" vertical="center"/>
      <protection/>
    </xf>
    <xf numFmtId="179" fontId="3" fillId="0" borderId="0" xfId="21" applyNumberFormat="1" applyFont="1" applyFill="1" applyBorder="1" applyAlignment="1">
      <alignment horizontal="right" vertical="center"/>
      <protection/>
    </xf>
    <xf numFmtId="0" fontId="16" fillId="0" borderId="0" xfId="21" applyNumberFormat="1" applyFont="1" applyFill="1" applyBorder="1" applyAlignment="1">
      <alignment horizontal="left" vertical="center"/>
      <protection/>
    </xf>
    <xf numFmtId="0" fontId="16" fillId="0" borderId="0" xfId="21" applyNumberFormat="1" applyFont="1" applyFill="1" applyBorder="1" applyAlignment="1">
      <alignment horizontal="left" vertical="center" indent="4"/>
      <protection/>
    </xf>
    <xf numFmtId="176" fontId="3" fillId="0" borderId="0" xfId="21" applyNumberFormat="1" applyFont="1" applyFill="1" applyBorder="1" applyAlignment="1">
      <alignment horizontal="right" vertical="center" indent="4"/>
      <protection/>
    </xf>
    <xf numFmtId="177" fontId="3" fillId="0" borderId="0" xfId="21" applyNumberFormat="1" applyFont="1" applyFill="1" applyBorder="1" applyAlignment="1">
      <alignment horizontal="right" vertical="center" indent="4"/>
      <protection/>
    </xf>
    <xf numFmtId="178" fontId="3" fillId="0" borderId="0" xfId="21" applyNumberFormat="1" applyFont="1" applyFill="1" applyBorder="1" applyAlignment="1">
      <alignment horizontal="right" vertical="center" indent="4"/>
      <protection/>
    </xf>
    <xf numFmtId="179" fontId="3" fillId="0" borderId="0" xfId="21" applyNumberFormat="1" applyFont="1" applyFill="1" applyBorder="1" applyAlignment="1">
      <alignment horizontal="right" vertical="center" indent="4"/>
      <protection/>
    </xf>
    <xf numFmtId="176" fontId="8" fillId="0" borderId="5" xfId="21" applyNumberFormat="1" applyFont="1" applyFill="1" applyBorder="1" applyAlignment="1">
      <alignment horizontal="centerContinuous" vertical="center"/>
      <protection/>
    </xf>
    <xf numFmtId="178" fontId="8" fillId="0" borderId="5" xfId="21" applyNumberFormat="1" applyFont="1" applyFill="1" applyBorder="1" applyAlignment="1">
      <alignment horizontal="centerContinuous" vertical="center"/>
      <protection/>
    </xf>
    <xf numFmtId="177" fontId="8" fillId="0" borderId="5" xfId="21" applyNumberFormat="1" applyFont="1" applyFill="1" applyBorder="1" applyAlignment="1">
      <alignment horizontal="centerContinuous" vertical="center"/>
      <protection/>
    </xf>
    <xf numFmtId="49" fontId="8" fillId="0" borderId="0" xfId="21" applyNumberFormat="1" applyFont="1" applyFill="1" applyBorder="1" applyAlignment="1">
      <alignment vertical="center"/>
      <protection/>
    </xf>
    <xf numFmtId="49" fontId="8" fillId="0" borderId="0" xfId="21" applyNumberFormat="1" applyFont="1" applyFill="1" applyBorder="1" applyAlignment="1">
      <alignment horizontal="center" vertical="center" wrapText="1"/>
      <protection/>
    </xf>
    <xf numFmtId="176" fontId="8" fillId="0" borderId="6" xfId="21" applyNumberFormat="1" applyFont="1" applyFill="1" applyBorder="1" applyAlignment="1">
      <alignment horizontal="center" vertical="center"/>
      <protection/>
    </xf>
    <xf numFmtId="177" fontId="8" fillId="0" borderId="6" xfId="21" applyNumberFormat="1" applyFont="1" applyFill="1" applyBorder="1" applyAlignment="1">
      <alignment horizontal="center" vertical="center"/>
      <protection/>
    </xf>
    <xf numFmtId="178" fontId="8" fillId="0" borderId="6" xfId="21" applyNumberFormat="1" applyFont="1" applyFill="1" applyBorder="1" applyAlignment="1">
      <alignment horizontal="center" vertical="center"/>
      <protection/>
    </xf>
    <xf numFmtId="179" fontId="8" fillId="0" borderId="6" xfId="21" applyNumberFormat="1" applyFont="1" applyFill="1" applyBorder="1" applyAlignment="1">
      <alignment horizontal="center" vertical="center"/>
      <protection/>
    </xf>
    <xf numFmtId="178" fontId="8" fillId="0" borderId="12" xfId="21" applyNumberFormat="1" applyFont="1" applyFill="1" applyBorder="1" applyAlignment="1">
      <alignment horizontal="center" vertical="center"/>
      <protection/>
    </xf>
    <xf numFmtId="178" fontId="8" fillId="0" borderId="7" xfId="21" applyNumberFormat="1" applyFont="1" applyFill="1" applyBorder="1" applyAlignment="1">
      <alignment horizontal="center" vertical="center"/>
      <protection/>
    </xf>
    <xf numFmtId="177" fontId="8" fillId="0" borderId="12" xfId="21" applyNumberFormat="1" applyFont="1" applyFill="1" applyBorder="1" applyAlignment="1">
      <alignment horizontal="center" vertical="center"/>
      <protection/>
    </xf>
    <xf numFmtId="177" fontId="8" fillId="0" borderId="3" xfId="21" applyNumberFormat="1" applyFont="1" applyFill="1" applyBorder="1" applyAlignment="1">
      <alignment horizontal="center" vertical="center"/>
      <protection/>
    </xf>
    <xf numFmtId="176" fontId="8" fillId="0" borderId="8" xfId="21" applyNumberFormat="1" applyFont="1" applyFill="1" applyBorder="1" applyAlignment="1">
      <alignment horizontal="center" vertical="center"/>
      <protection/>
    </xf>
    <xf numFmtId="49" fontId="8" fillId="0" borderId="0" xfId="21" applyNumberFormat="1" applyFont="1" applyFill="1" applyBorder="1" applyAlignment="1">
      <alignment horizontal="center" vertical="center"/>
      <protection/>
    </xf>
    <xf numFmtId="176" fontId="8" fillId="0" borderId="10" xfId="21" applyNumberFormat="1" applyFont="1" applyFill="1" applyBorder="1" applyAlignment="1">
      <alignment horizontal="center" vertical="center" wrapText="1"/>
      <protection/>
    </xf>
    <xf numFmtId="177" fontId="8" fillId="0" borderId="10" xfId="21" applyNumberFormat="1" applyFont="1" applyFill="1" applyBorder="1" applyAlignment="1">
      <alignment horizontal="center" vertical="center" wrapText="1"/>
      <protection/>
    </xf>
    <xf numFmtId="178" fontId="8" fillId="0" borderId="10" xfId="21" applyNumberFormat="1" applyFont="1" applyFill="1" applyBorder="1" applyAlignment="1">
      <alignment horizontal="center" vertical="center" wrapText="1"/>
      <protection/>
    </xf>
    <xf numFmtId="179" fontId="8" fillId="0" borderId="10" xfId="21" applyNumberFormat="1" applyFont="1" applyFill="1" applyBorder="1" applyAlignment="1">
      <alignment horizontal="center" vertical="center" wrapText="1"/>
      <protection/>
    </xf>
    <xf numFmtId="179" fontId="10" fillId="0" borderId="10" xfId="21" applyNumberFormat="1" applyFont="1" applyFill="1" applyBorder="1" applyAlignment="1">
      <alignment horizontal="center" vertical="center" wrapText="1"/>
      <protection/>
    </xf>
    <xf numFmtId="178" fontId="8" fillId="0" borderId="11" xfId="21" applyNumberFormat="1" applyFont="1" applyFill="1" applyBorder="1" applyAlignment="1">
      <alignment horizontal="center" vertical="center" wrapText="1"/>
      <protection/>
    </xf>
    <xf numFmtId="178" fontId="10" fillId="0" borderId="10" xfId="21" applyNumberFormat="1" applyFont="1" applyFill="1" applyBorder="1" applyAlignment="1">
      <alignment horizontal="center" vertical="center" wrapText="1"/>
      <protection/>
    </xf>
    <xf numFmtId="177" fontId="10" fillId="0" borderId="10" xfId="21" applyNumberFormat="1" applyFont="1" applyFill="1" applyBorder="1" applyAlignment="1">
      <alignment horizontal="center" vertical="center" wrapText="1"/>
      <protection/>
    </xf>
    <xf numFmtId="177" fontId="8" fillId="0" borderId="9" xfId="21" applyNumberFormat="1" applyFont="1" applyFill="1" applyBorder="1" applyAlignment="1">
      <alignment horizontal="center" vertical="center" wrapText="1"/>
      <protection/>
    </xf>
    <xf numFmtId="176" fontId="8" fillId="0" borderId="11" xfId="21" applyNumberFormat="1" applyFont="1" applyFill="1" applyBorder="1" applyAlignment="1">
      <alignment horizontal="center" vertical="center" wrapText="1"/>
      <protection/>
    </xf>
    <xf numFmtId="177" fontId="10" fillId="0" borderId="9" xfId="21" applyNumberFormat="1" applyFont="1" applyFill="1" applyBorder="1" applyAlignment="1">
      <alignment horizontal="center" vertical="center" wrapText="1"/>
      <protection/>
    </xf>
    <xf numFmtId="176" fontId="8" fillId="0" borderId="0" xfId="21" applyNumberFormat="1" applyFont="1" applyFill="1" applyBorder="1" applyAlignment="1">
      <alignment horizontal="center" vertical="center" wrapText="1"/>
      <protection/>
    </xf>
    <xf numFmtId="177" fontId="8" fillId="0" borderId="0" xfId="21" applyNumberFormat="1" applyFont="1" applyFill="1" applyBorder="1" applyAlignment="1">
      <alignment horizontal="center" vertical="center" wrapText="1"/>
      <protection/>
    </xf>
    <xf numFmtId="178" fontId="8" fillId="0" borderId="0" xfId="21" applyNumberFormat="1" applyFont="1" applyFill="1" applyBorder="1" applyAlignment="1">
      <alignment horizontal="center" vertical="center" wrapText="1"/>
      <protection/>
    </xf>
    <xf numFmtId="179" fontId="8" fillId="0" borderId="0" xfId="21" applyNumberFormat="1" applyFont="1" applyFill="1" applyBorder="1" applyAlignment="1">
      <alignment horizontal="center" vertical="center" wrapText="1"/>
      <protection/>
    </xf>
    <xf numFmtId="49" fontId="9" fillId="0" borderId="0" xfId="21" applyNumberFormat="1" applyFont="1" applyFill="1" applyBorder="1" applyAlignment="1">
      <alignment vertical="center"/>
      <protection/>
    </xf>
    <xf numFmtId="49" fontId="9" fillId="0" borderId="0" xfId="21" applyNumberFormat="1" applyFont="1" applyFill="1" applyBorder="1" applyAlignment="1">
      <alignment horizontal="distributed" vertical="center"/>
      <protection/>
    </xf>
    <xf numFmtId="0" fontId="9" fillId="0" borderId="0" xfId="21" applyNumberFormat="1" applyFont="1" applyFill="1" applyBorder="1" applyAlignment="1">
      <alignment vertical="center"/>
      <protection/>
    </xf>
    <xf numFmtId="177" fontId="9" fillId="0" borderId="0" xfId="21" applyNumberFormat="1" applyFont="1" applyFill="1" applyBorder="1" applyAlignment="1">
      <alignment horizontal="right" vertical="center"/>
      <protection/>
    </xf>
    <xf numFmtId="49" fontId="9" fillId="0" borderId="0" xfId="21" applyNumberFormat="1" applyFont="1" applyFill="1" applyBorder="1" applyAlignment="1">
      <alignment horizontal="left" vertical="center"/>
      <protection/>
    </xf>
    <xf numFmtId="49" fontId="9" fillId="0" borderId="0" xfId="21" applyNumberFormat="1" applyFont="1" applyFill="1" applyBorder="1" applyAlignment="1">
      <alignment horizontal="center" vertical="center"/>
      <protection/>
    </xf>
    <xf numFmtId="49" fontId="9" fillId="0" borderId="9" xfId="21" applyNumberFormat="1" applyFont="1" applyFill="1" applyBorder="1" applyAlignment="1">
      <alignment vertical="center"/>
      <protection/>
    </xf>
    <xf numFmtId="176" fontId="10" fillId="0" borderId="0" xfId="21" applyNumberFormat="1" applyFont="1" applyFill="1" applyBorder="1" applyAlignment="1" quotePrefix="1">
      <alignment horizontal="right" vertical="center"/>
      <protection/>
    </xf>
    <xf numFmtId="177" fontId="10" fillId="0" borderId="0" xfId="21" applyNumberFormat="1" applyFont="1" applyFill="1" applyBorder="1" applyAlignment="1" quotePrefix="1">
      <alignment horizontal="right" vertical="center"/>
      <protection/>
    </xf>
    <xf numFmtId="178" fontId="10" fillId="0" borderId="0" xfId="21" applyNumberFormat="1" applyFont="1" applyFill="1" applyBorder="1" applyAlignment="1" quotePrefix="1">
      <alignment horizontal="right" vertical="center"/>
      <protection/>
    </xf>
    <xf numFmtId="179" fontId="10" fillId="0" borderId="0" xfId="21" applyNumberFormat="1" applyFont="1" applyFill="1" applyBorder="1" applyAlignment="1" quotePrefix="1">
      <alignment horizontal="right" vertical="center"/>
      <protection/>
    </xf>
    <xf numFmtId="179" fontId="10" fillId="0" borderId="0" xfId="21" applyNumberFormat="1" applyFont="1" applyFill="1" applyBorder="1" applyAlignment="1">
      <alignment horizontal="right" vertical="center"/>
      <protection/>
    </xf>
    <xf numFmtId="177" fontId="10" fillId="0" borderId="0" xfId="21" applyNumberFormat="1" applyFont="1" applyFill="1" applyBorder="1" applyAlignment="1">
      <alignment horizontal="right" vertical="center"/>
      <protection/>
    </xf>
    <xf numFmtId="49" fontId="8" fillId="0" borderId="0" xfId="21" applyNumberFormat="1" applyFont="1" applyFill="1" applyBorder="1" applyAlignment="1">
      <alignment horizontal="distributed" vertical="top"/>
      <protection/>
    </xf>
    <xf numFmtId="176" fontId="8" fillId="0" borderId="4" xfId="21" applyNumberFormat="1" applyFont="1" applyFill="1" applyBorder="1" applyAlignment="1">
      <alignment horizontal="center" vertical="center" wrapText="1"/>
      <protection/>
    </xf>
    <xf numFmtId="185" fontId="9" fillId="0" borderId="0" xfId="21" applyNumberFormat="1" applyFont="1" applyFill="1" applyBorder="1" applyAlignment="1" quotePrefix="1">
      <alignment horizontal="right" vertical="center"/>
      <protection/>
    </xf>
    <xf numFmtId="0" fontId="15" fillId="0" borderId="0" xfId="21" applyNumberFormat="1" applyFont="1" applyFill="1" applyBorder="1" applyAlignment="1">
      <alignment vertical="top"/>
      <protection/>
    </xf>
    <xf numFmtId="0" fontId="15" fillId="0" borderId="0" xfId="21" applyNumberFormat="1" applyFont="1" applyFill="1" applyBorder="1" applyAlignment="1">
      <alignment horizontal="center" vertical="top"/>
      <protection/>
    </xf>
    <xf numFmtId="182" fontId="10" fillId="0" borderId="3" xfId="21" applyNumberFormat="1" applyFont="1" applyFill="1" applyBorder="1" applyAlignment="1">
      <alignment horizontal="right" vertical="top"/>
      <protection/>
    </xf>
    <xf numFmtId="181" fontId="13" fillId="0" borderId="4" xfId="21" applyNumberFormat="1" applyFont="1" applyFill="1" applyBorder="1" applyAlignment="1">
      <alignment horizontal="right" vertical="top"/>
      <protection/>
    </xf>
    <xf numFmtId="49" fontId="10" fillId="0" borderId="5" xfId="21" applyNumberFormat="1" applyFont="1" applyFill="1" applyBorder="1" applyAlignment="1">
      <alignment horizontal="center" vertical="top" wrapText="1"/>
      <protection/>
    </xf>
    <xf numFmtId="49" fontId="17" fillId="0" borderId="0" xfId="21" applyNumberFormat="1" applyFont="1" applyFill="1" applyBorder="1" applyAlignment="1">
      <alignment vertical="center"/>
      <protection/>
    </xf>
    <xf numFmtId="177" fontId="18" fillId="0" borderId="0" xfId="21" applyNumberFormat="1" applyFont="1" applyFill="1" applyBorder="1" applyAlignment="1">
      <alignment horizontal="left" vertical="center"/>
      <protection/>
    </xf>
    <xf numFmtId="177" fontId="18" fillId="0" borderId="0" xfId="21" applyNumberFormat="1" applyFont="1" applyFill="1" applyBorder="1" applyAlignment="1">
      <alignment horizontal="right" vertical="center"/>
      <protection/>
    </xf>
    <xf numFmtId="178" fontId="18" fillId="0" borderId="0" xfId="21" applyNumberFormat="1" applyFont="1" applyFill="1" applyBorder="1" applyAlignment="1">
      <alignment horizontal="right" vertical="center"/>
      <protection/>
    </xf>
    <xf numFmtId="177" fontId="17" fillId="0" borderId="0" xfId="21" applyNumberFormat="1" applyFont="1" applyFill="1" applyBorder="1" applyAlignment="1">
      <alignment horizontal="right" vertical="center"/>
      <protection/>
    </xf>
    <xf numFmtId="0" fontId="17" fillId="0" borderId="0" xfId="21" applyNumberFormat="1" applyFont="1" applyFill="1" applyBorder="1" applyAlignment="1">
      <alignment vertical="center"/>
      <protection/>
    </xf>
    <xf numFmtId="179" fontId="18" fillId="0" borderId="0" xfId="21" applyNumberFormat="1" applyFont="1" applyFill="1" applyBorder="1" applyAlignment="1">
      <alignment horizontal="right" vertical="center"/>
      <protection/>
    </xf>
    <xf numFmtId="0" fontId="8" fillId="0" borderId="0" xfId="0" applyFont="1" applyFill="1" applyAlignment="1">
      <alignment horizontal="center" vertical="top"/>
    </xf>
    <xf numFmtId="49" fontId="10" fillId="0" borderId="6" xfId="21" applyNumberFormat="1" applyFont="1" applyFill="1" applyBorder="1" applyAlignment="1">
      <alignment horizontal="center" vertical="center" wrapText="1"/>
      <protection/>
    </xf>
    <xf numFmtId="186" fontId="8" fillId="0" borderId="0" xfId="0" applyNumberFormat="1" applyFont="1" applyAlignment="1">
      <alignment/>
    </xf>
    <xf numFmtId="186" fontId="8" fillId="0" borderId="0" xfId="21" applyNumberFormat="1" applyFont="1" applyFill="1" applyAlignment="1">
      <alignment vertical="top"/>
      <protection/>
    </xf>
    <xf numFmtId="186" fontId="8" fillId="0" borderId="1" xfId="21" applyNumberFormat="1" applyFont="1" applyFill="1" applyBorder="1" applyAlignment="1">
      <alignment horizontal="right" vertical="top"/>
      <protection/>
    </xf>
    <xf numFmtId="186" fontId="8" fillId="0" borderId="0" xfId="21" applyNumberFormat="1" applyFont="1" applyFill="1" applyBorder="1" applyAlignment="1">
      <alignment horizontal="right" vertical="top"/>
      <protection/>
    </xf>
    <xf numFmtId="186" fontId="8" fillId="0" borderId="9" xfId="21" applyNumberFormat="1" applyFont="1" applyFill="1" applyBorder="1" applyAlignment="1">
      <alignment horizontal="right" vertical="top"/>
      <protection/>
    </xf>
    <xf numFmtId="187" fontId="8" fillId="0" borderId="0" xfId="0" applyNumberFormat="1" applyFont="1" applyAlignment="1">
      <alignment/>
    </xf>
    <xf numFmtId="49" fontId="8" fillId="0" borderId="0" xfId="21" applyNumberFormat="1" applyFont="1" applyFill="1" applyBorder="1" applyAlignment="1">
      <alignment horizontal="center" vertical="top"/>
      <protection/>
    </xf>
    <xf numFmtId="49" fontId="5" fillId="0" borderId="9" xfId="21" applyNumberFormat="1" applyFont="1" applyFill="1" applyBorder="1" applyAlignment="1">
      <alignment vertical="top"/>
      <protection/>
    </xf>
    <xf numFmtId="49" fontId="5" fillId="0" borderId="2" xfId="21" applyNumberFormat="1" applyFont="1" applyFill="1" applyBorder="1" applyAlignment="1">
      <alignment vertical="top"/>
      <protection/>
    </xf>
    <xf numFmtId="0" fontId="12" fillId="0" borderId="3" xfId="21" applyNumberFormat="1" applyFont="1" applyFill="1" applyBorder="1" applyAlignment="1">
      <alignment vertical="top"/>
      <protection/>
    </xf>
    <xf numFmtId="187" fontId="8" fillId="0" borderId="0" xfId="21" applyNumberFormat="1" applyFont="1" applyFill="1" applyBorder="1" applyAlignment="1">
      <alignment vertical="top"/>
      <protection/>
    </xf>
    <xf numFmtId="0" fontId="11" fillId="0" borderId="3" xfId="21" applyNumberFormat="1" applyFont="1" applyFill="1" applyBorder="1" applyAlignment="1">
      <alignment vertical="center"/>
      <protection/>
    </xf>
    <xf numFmtId="177" fontId="18" fillId="0" borderId="0" xfId="21" applyNumberFormat="1" applyFont="1" applyFill="1" applyBorder="1" applyAlignment="1">
      <alignment horizontal="center" vertical="center"/>
      <protection/>
    </xf>
    <xf numFmtId="177" fontId="8" fillId="0" borderId="0" xfId="21" applyNumberFormat="1" applyFont="1" applyFill="1" applyBorder="1" applyAlignment="1">
      <alignment horizontal="center" vertical="center"/>
      <protection/>
    </xf>
    <xf numFmtId="186" fontId="9" fillId="0" borderId="0" xfId="21" applyNumberFormat="1" applyFont="1" applyFill="1" applyBorder="1" applyAlignment="1" quotePrefix="1">
      <alignment horizontal="right" vertical="center"/>
      <protection/>
    </xf>
    <xf numFmtId="186" fontId="9" fillId="0" borderId="1" xfId="21" applyNumberFormat="1" applyFont="1" applyFill="1" applyBorder="1" applyAlignment="1" quotePrefix="1">
      <alignment horizontal="right" vertical="center"/>
      <protection/>
    </xf>
    <xf numFmtId="186" fontId="9" fillId="0" borderId="0" xfId="21" applyNumberFormat="1" applyFont="1" applyFill="1" applyBorder="1" applyAlignment="1">
      <alignment vertical="center"/>
      <protection/>
    </xf>
    <xf numFmtId="186" fontId="9" fillId="0" borderId="0" xfId="21" applyNumberFormat="1" applyFont="1" applyFill="1" applyBorder="1" applyAlignment="1">
      <alignment horizontal="right" vertical="center"/>
      <protection/>
    </xf>
    <xf numFmtId="186" fontId="9" fillId="0" borderId="1" xfId="21" applyNumberFormat="1" applyFont="1" applyFill="1" applyBorder="1" applyAlignment="1">
      <alignment horizontal="right" vertical="center"/>
      <protection/>
    </xf>
    <xf numFmtId="186" fontId="9" fillId="0" borderId="9" xfId="21" applyNumberFormat="1" applyFont="1" applyFill="1" applyBorder="1" applyAlignment="1" quotePrefix="1">
      <alignment horizontal="right" vertical="center"/>
      <protection/>
    </xf>
    <xf numFmtId="186" fontId="9" fillId="0" borderId="9" xfId="21" applyNumberFormat="1" applyFont="1" applyFill="1" applyBorder="1" applyAlignment="1">
      <alignment horizontal="right" vertical="center"/>
      <protection/>
    </xf>
    <xf numFmtId="185" fontId="9" fillId="0" borderId="0" xfId="21" applyNumberFormat="1" applyFont="1" applyFill="1" applyBorder="1" applyAlignment="1">
      <alignment vertical="center"/>
      <protection/>
    </xf>
    <xf numFmtId="185" fontId="9" fillId="0" borderId="1" xfId="21" applyNumberFormat="1" applyFont="1" applyFill="1" applyBorder="1" applyAlignment="1" quotePrefix="1">
      <alignment horizontal="right" vertical="top"/>
      <protection/>
    </xf>
    <xf numFmtId="185" fontId="9" fillId="0" borderId="0" xfId="21" applyNumberFormat="1" applyFont="1" applyFill="1" applyBorder="1" applyAlignment="1" quotePrefix="1">
      <alignment horizontal="right" vertical="top"/>
      <protection/>
    </xf>
    <xf numFmtId="186" fontId="9" fillId="0" borderId="3" xfId="21" applyNumberFormat="1" applyFont="1" applyFill="1" applyBorder="1" applyAlignment="1" quotePrefix="1">
      <alignment horizontal="right" vertical="center"/>
      <protection/>
    </xf>
    <xf numFmtId="177" fontId="8" fillId="0" borderId="4" xfId="21" applyNumberFormat="1" applyFont="1" applyFill="1" applyBorder="1" applyAlignment="1">
      <alignment horizontal="center" vertical="center"/>
      <protection/>
    </xf>
    <xf numFmtId="177" fontId="8" fillId="0" borderId="2" xfId="21" applyNumberFormat="1" applyFont="1" applyFill="1" applyBorder="1" applyAlignment="1">
      <alignment horizontal="center" vertical="center" wrapText="1"/>
      <protection/>
    </xf>
    <xf numFmtId="177" fontId="10" fillId="0" borderId="2" xfId="21" applyNumberFormat="1" applyFont="1" applyFill="1" applyBorder="1" applyAlignment="1">
      <alignment horizontal="center" vertical="center" wrapText="1"/>
      <protection/>
    </xf>
    <xf numFmtId="49" fontId="8" fillId="0" borderId="9" xfId="21" applyNumberFormat="1" applyFont="1" applyFill="1" applyBorder="1" applyAlignment="1">
      <alignment horizontal="distributed" vertical="top"/>
      <protection/>
    </xf>
    <xf numFmtId="176" fontId="8" fillId="0" borderId="13" xfId="21" applyNumberFormat="1" applyFont="1" applyFill="1" applyBorder="1" applyAlignment="1">
      <alignment horizontal="center" vertical="center"/>
      <protection/>
    </xf>
    <xf numFmtId="176" fontId="8" fillId="0" borderId="5" xfId="21" applyNumberFormat="1" applyFont="1" applyFill="1" applyBorder="1" applyAlignment="1">
      <alignment horizontal="center" vertical="center"/>
      <protection/>
    </xf>
    <xf numFmtId="179" fontId="8" fillId="0" borderId="5" xfId="21" applyNumberFormat="1" applyFont="1" applyFill="1" applyBorder="1" applyAlignment="1">
      <alignment horizontal="center" vertical="center"/>
      <protection/>
    </xf>
    <xf numFmtId="177" fontId="18" fillId="0" borderId="0" xfId="21" applyNumberFormat="1" applyFont="1" applyFill="1" applyBorder="1" applyAlignment="1">
      <alignment horizontal="center" vertical="center"/>
      <protection/>
    </xf>
    <xf numFmtId="49" fontId="8" fillId="0" borderId="0" xfId="21" applyNumberFormat="1" applyFont="1" applyFill="1" applyBorder="1" applyAlignment="1">
      <alignment horizontal="distributed" vertical="top"/>
      <protection/>
    </xf>
    <xf numFmtId="0" fontId="8" fillId="0" borderId="13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49" fontId="8" fillId="0" borderId="0" xfId="21" applyNumberFormat="1" applyFont="1" applyFill="1" applyBorder="1" applyAlignment="1">
      <alignment horizontal="center" vertical="top" wrapText="1"/>
      <protection/>
    </xf>
    <xf numFmtId="0" fontId="9" fillId="0" borderId="0" xfId="0" applyFont="1" applyFill="1" applyAlignment="1">
      <alignment horizontal="center" vertical="top"/>
    </xf>
    <xf numFmtId="49" fontId="8" fillId="0" borderId="0" xfId="21" applyNumberFormat="1" applyFont="1" applyFill="1" applyAlignment="1">
      <alignment horizontal="center" vertical="center" wrapText="1"/>
      <protection/>
    </xf>
    <xf numFmtId="0" fontId="9" fillId="0" borderId="0" xfId="0" applyFont="1" applyFill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9" fontId="8" fillId="0" borderId="0" xfId="21" applyNumberFormat="1" applyFont="1" applyFill="1" applyBorder="1" applyAlignment="1">
      <alignment horizontal="distributed" vertical="top"/>
      <protection/>
    </xf>
    <xf numFmtId="0" fontId="8" fillId="0" borderId="0" xfId="0" applyFont="1" applyFill="1" applyAlignment="1">
      <alignment horizontal="distributed" vertical="top"/>
    </xf>
    <xf numFmtId="0" fontId="8" fillId="0" borderId="5" xfId="0" applyFont="1" applyFill="1" applyBorder="1" applyAlignment="1">
      <alignment horizontal="center" vertical="center"/>
    </xf>
    <xf numFmtId="49" fontId="5" fillId="0" borderId="3" xfId="21" applyNumberFormat="1" applyFont="1" applyFill="1" applyBorder="1" applyAlignment="1">
      <alignment horizontal="left" vertical="top"/>
      <protection/>
    </xf>
    <xf numFmtId="0" fontId="10" fillId="0" borderId="0" xfId="0" applyFont="1" applyFill="1" applyAlignment="1">
      <alignment horizontal="left"/>
    </xf>
    <xf numFmtId="0" fontId="15" fillId="0" borderId="0" xfId="21" applyNumberFormat="1" applyFont="1" applyFill="1" applyBorder="1" applyAlignment="1">
      <alignment horizontal="center" vertical="top"/>
      <protection/>
    </xf>
    <xf numFmtId="49" fontId="8" fillId="0" borderId="13" xfId="21" applyNumberFormat="1" applyFont="1" applyFill="1" applyBorder="1" applyAlignment="1">
      <alignment horizontal="center" vertical="center"/>
      <protection/>
    </xf>
    <xf numFmtId="49" fontId="8" fillId="0" borderId="5" xfId="21" applyNumberFormat="1" applyFont="1" applyFill="1" applyBorder="1" applyAlignment="1">
      <alignment horizontal="center" vertical="center"/>
      <protection/>
    </xf>
    <xf numFmtId="177" fontId="18" fillId="0" borderId="0" xfId="21" applyNumberFormat="1" applyFont="1" applyFill="1" applyBorder="1" applyAlignment="1">
      <alignment horizontal="left" vertical="center"/>
      <protection/>
    </xf>
    <xf numFmtId="49" fontId="8" fillId="0" borderId="3" xfId="21" applyNumberFormat="1" applyFont="1" applyFill="1" applyBorder="1" applyAlignment="1">
      <alignment horizontal="center" vertical="center" wrapText="1"/>
      <protection/>
    </xf>
    <xf numFmtId="49" fontId="8" fillId="0" borderId="0" xfId="21" applyNumberFormat="1" applyFont="1" applyFill="1" applyBorder="1" applyAlignment="1">
      <alignment horizontal="center" vertical="center" wrapText="1"/>
      <protection/>
    </xf>
    <xf numFmtId="49" fontId="8" fillId="0" borderId="9" xfId="21" applyNumberFormat="1" applyFont="1" applyFill="1" applyBorder="1" applyAlignment="1">
      <alignment horizontal="center" vertical="center" wrapText="1"/>
      <protection/>
    </xf>
    <xf numFmtId="177" fontId="8" fillId="0" borderId="4" xfId="21" applyNumberFormat="1" applyFont="1" applyFill="1" applyBorder="1" applyAlignment="1">
      <alignment horizontal="center" vertical="center"/>
      <protection/>
    </xf>
    <xf numFmtId="177" fontId="8" fillId="0" borderId="7" xfId="21" applyNumberFormat="1" applyFont="1" applyFill="1" applyBorder="1" applyAlignment="1">
      <alignment horizontal="center" vertical="center"/>
      <protection/>
    </xf>
    <xf numFmtId="49" fontId="9" fillId="0" borderId="9" xfId="21" applyNumberFormat="1" applyFont="1" applyFill="1" applyBorder="1" applyAlignment="1">
      <alignment vertical="center"/>
      <protection/>
    </xf>
    <xf numFmtId="185" fontId="9" fillId="0" borderId="0" xfId="21" applyNumberFormat="1" applyFont="1" applyFill="1" applyBorder="1" applyAlignment="1">
      <alignment horizontal="center" vertical="center"/>
      <protection/>
    </xf>
    <xf numFmtId="49" fontId="9" fillId="0" borderId="0" xfId="21" applyNumberFormat="1" applyFont="1" applyFill="1" applyBorder="1" applyAlignment="1">
      <alignment horizontal="left" vertical="center"/>
      <protection/>
    </xf>
    <xf numFmtId="49" fontId="9" fillId="0" borderId="0" xfId="21" applyNumberFormat="1" applyFont="1" applyFill="1" applyBorder="1" applyAlignment="1">
      <alignment horizontal="center" vertical="center"/>
      <protection/>
    </xf>
    <xf numFmtId="49" fontId="9" fillId="0" borderId="0" xfId="21" applyNumberFormat="1" applyFont="1" applyFill="1" applyBorder="1" applyAlignment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243"/>
  <sheetViews>
    <sheetView tabSelected="1" view="pageBreakPreview" zoomScaleSheetLayoutView="10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1" sqref="A1"/>
    </sheetView>
  </sheetViews>
  <sheetFormatPr defaultColWidth="9.875" defaultRowHeight="14.25" customHeight="1"/>
  <cols>
    <col min="1" max="1" width="3.75390625" style="1" customWidth="1"/>
    <col min="2" max="2" width="1.625" style="1" customWidth="1"/>
    <col min="3" max="3" width="8.75390625" style="1" customWidth="1"/>
    <col min="4" max="4" width="3.375" style="1" customWidth="1"/>
    <col min="5" max="6" width="11.875" style="1" customWidth="1"/>
    <col min="7" max="12" width="12.25390625" style="1" customWidth="1"/>
    <col min="13" max="21" width="10.125" style="1" customWidth="1"/>
    <col min="22" max="25" width="10.75390625" style="1" customWidth="1"/>
    <col min="26" max="35" width="9.375" style="1" customWidth="1"/>
    <col min="36" max="16384" width="9.875" style="1" customWidth="1"/>
  </cols>
  <sheetData>
    <row r="1" spans="4:53" s="47" customFormat="1" ht="18.75" customHeight="1">
      <c r="D1" s="117"/>
      <c r="E1" s="117"/>
      <c r="F1" s="178" t="s">
        <v>115</v>
      </c>
      <c r="G1" s="178"/>
      <c r="H1" s="178"/>
      <c r="I1" s="178"/>
      <c r="J1" s="178"/>
      <c r="K1" s="178"/>
      <c r="L1" s="117"/>
      <c r="M1" s="47" t="s">
        <v>116</v>
      </c>
      <c r="R1" s="48"/>
      <c r="S1" s="48"/>
      <c r="T1" s="48"/>
      <c r="U1" s="48"/>
      <c r="V1" s="117"/>
      <c r="W1" s="117"/>
      <c r="X1" s="117"/>
      <c r="Y1" s="117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</row>
    <row r="2" spans="1:53" s="13" customFormat="1" ht="12" customHeight="1">
      <c r="A2" s="118"/>
      <c r="B2" s="118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</row>
    <row r="3" spans="1:53" s="13" customFormat="1" ht="7.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38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</row>
    <row r="4" spans="1:26" s="13" customFormat="1" ht="14.25" customHeight="1">
      <c r="A4" s="15"/>
      <c r="B4" s="15"/>
      <c r="C4" s="15"/>
      <c r="D4" s="15"/>
      <c r="E4" s="45"/>
      <c r="F4" s="121"/>
      <c r="G4" s="166" t="s">
        <v>77</v>
      </c>
      <c r="H4" s="166"/>
      <c r="I4" s="166"/>
      <c r="J4" s="166"/>
      <c r="K4" s="20"/>
      <c r="L4" s="17"/>
      <c r="M4" s="175" t="s">
        <v>78</v>
      </c>
      <c r="N4" s="175"/>
      <c r="O4" s="175"/>
      <c r="P4" s="18"/>
      <c r="Q4" s="18"/>
      <c r="R4" s="165" t="s">
        <v>79</v>
      </c>
      <c r="S4" s="166"/>
      <c r="T4" s="166"/>
      <c r="U4" s="167"/>
      <c r="V4" s="9"/>
      <c r="W4" s="9"/>
      <c r="X4" s="9"/>
      <c r="Y4" s="9"/>
      <c r="Z4" s="9"/>
    </row>
    <row r="5" spans="1:26" s="13" customFormat="1" ht="14.25" customHeight="1">
      <c r="A5" s="21"/>
      <c r="B5" s="21"/>
      <c r="C5" s="22"/>
      <c r="D5" s="21"/>
      <c r="E5" s="23"/>
      <c r="F5" s="28"/>
      <c r="G5" s="179" t="s">
        <v>76</v>
      </c>
      <c r="H5" s="180"/>
      <c r="I5" s="180"/>
      <c r="J5" s="180"/>
      <c r="K5" s="24"/>
      <c r="L5" s="25"/>
      <c r="M5" s="175" t="s">
        <v>119</v>
      </c>
      <c r="N5" s="175"/>
      <c r="O5" s="175"/>
      <c r="P5" s="6"/>
      <c r="Q5" s="10"/>
      <c r="R5" s="26"/>
      <c r="S5" s="46"/>
      <c r="T5" s="46"/>
      <c r="U5" s="46"/>
      <c r="V5" s="9"/>
      <c r="W5" s="9"/>
      <c r="X5" s="9"/>
      <c r="Y5" s="9"/>
      <c r="Z5" s="9"/>
    </row>
    <row r="6" spans="1:26" s="13" customFormat="1" ht="12" customHeight="1">
      <c r="A6" s="168" t="s">
        <v>108</v>
      </c>
      <c r="B6" s="169"/>
      <c r="C6" s="169"/>
      <c r="D6" s="169"/>
      <c r="E6" s="27" t="s">
        <v>20</v>
      </c>
      <c r="F6" s="30"/>
      <c r="G6" s="23"/>
      <c r="H6" s="23"/>
      <c r="I6" s="23"/>
      <c r="J6" s="28"/>
      <c r="K6" s="16"/>
      <c r="L6" s="29"/>
      <c r="M6" s="30"/>
      <c r="N6" s="23"/>
      <c r="O6" s="23"/>
      <c r="P6" s="45"/>
      <c r="Q6" s="10"/>
      <c r="R6" s="10"/>
      <c r="S6" s="10"/>
      <c r="T6" s="10"/>
      <c r="U6" s="23"/>
      <c r="V6" s="9"/>
      <c r="W6" s="9"/>
      <c r="X6" s="9"/>
      <c r="Y6" s="9"/>
      <c r="Z6" s="9"/>
    </row>
    <row r="7" spans="1:26" s="13" customFormat="1" ht="25.5" customHeight="1">
      <c r="A7" s="170" t="s">
        <v>11</v>
      </c>
      <c r="B7" s="171"/>
      <c r="C7" s="171"/>
      <c r="D7" s="172"/>
      <c r="E7" s="130" t="s">
        <v>118</v>
      </c>
      <c r="F7" s="31" t="s">
        <v>21</v>
      </c>
      <c r="G7" s="27" t="s">
        <v>21</v>
      </c>
      <c r="H7" s="27" t="s">
        <v>12</v>
      </c>
      <c r="I7" s="27" t="s">
        <v>13</v>
      </c>
      <c r="J7" s="11" t="s">
        <v>22</v>
      </c>
      <c r="K7" s="11" t="s">
        <v>14</v>
      </c>
      <c r="L7" s="31" t="s">
        <v>21</v>
      </c>
      <c r="M7" s="31" t="s">
        <v>12</v>
      </c>
      <c r="N7" s="27" t="s">
        <v>13</v>
      </c>
      <c r="O7" s="27" t="s">
        <v>22</v>
      </c>
      <c r="P7" s="27" t="s">
        <v>14</v>
      </c>
      <c r="Q7" s="11" t="s">
        <v>109</v>
      </c>
      <c r="R7" s="27" t="s">
        <v>21</v>
      </c>
      <c r="S7" s="11" t="s">
        <v>15</v>
      </c>
      <c r="T7" s="11" t="s">
        <v>16</v>
      </c>
      <c r="U7" s="27" t="s">
        <v>17</v>
      </c>
      <c r="V7" s="137" t="s">
        <v>117</v>
      </c>
      <c r="W7" s="9"/>
      <c r="X7" s="9"/>
      <c r="Y7" s="9"/>
      <c r="Z7" s="9"/>
    </row>
    <row r="8" spans="1:26" s="13" customFormat="1" ht="6" customHeight="1">
      <c r="A8" s="32"/>
      <c r="B8" s="32"/>
      <c r="C8" s="32"/>
      <c r="D8" s="32"/>
      <c r="E8" s="33"/>
      <c r="F8" s="35"/>
      <c r="G8" s="33"/>
      <c r="H8" s="33"/>
      <c r="I8" s="33"/>
      <c r="J8" s="34"/>
      <c r="K8" s="12"/>
      <c r="L8" s="35"/>
      <c r="M8" s="35"/>
      <c r="N8" s="33"/>
      <c r="O8" s="33"/>
      <c r="P8" s="12"/>
      <c r="Q8" s="12"/>
      <c r="R8" s="12"/>
      <c r="S8" s="12"/>
      <c r="T8" s="12"/>
      <c r="U8" s="33"/>
      <c r="V8" s="139"/>
      <c r="W8" s="138"/>
      <c r="X8" s="9"/>
      <c r="Y8" s="9"/>
      <c r="Z8" s="9"/>
    </row>
    <row r="9" spans="1:26" s="13" customFormat="1" ht="7.5" customHeight="1">
      <c r="A9" s="36" t="s">
        <v>0</v>
      </c>
      <c r="B9" s="36"/>
      <c r="C9" s="36"/>
      <c r="D9" s="36"/>
      <c r="E9" s="120"/>
      <c r="F9" s="119"/>
      <c r="G9" s="119"/>
      <c r="H9" s="119"/>
      <c r="I9" s="119"/>
      <c r="J9" s="37"/>
      <c r="K9" s="37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9"/>
      <c r="W9" s="9"/>
      <c r="X9" s="9"/>
      <c r="Y9" s="9"/>
      <c r="Z9" s="9"/>
    </row>
    <row r="10" spans="1:26" s="40" customFormat="1" ht="12" customHeight="1">
      <c r="A10" s="38"/>
      <c r="B10" s="173" t="s">
        <v>53</v>
      </c>
      <c r="C10" s="174"/>
      <c r="D10" s="129" t="s">
        <v>110</v>
      </c>
      <c r="E10" s="133">
        <f>SUM(E11:E25)</f>
        <v>87059</v>
      </c>
      <c r="F10" s="134">
        <f>SUM(F11:F25)</f>
        <v>54191</v>
      </c>
      <c r="G10" s="134">
        <f aca="true" t="shared" si="0" ref="G10:V10">SUM(G11:G25)</f>
        <v>50561</v>
      </c>
      <c r="H10" s="134">
        <f>SUM(H11:H25)</f>
        <v>42890</v>
      </c>
      <c r="I10" s="134">
        <f>SUM(I11:I25)</f>
        <v>6608</v>
      </c>
      <c r="J10" s="134">
        <f>SUM(J11:J25)</f>
        <v>382</v>
      </c>
      <c r="K10" s="134">
        <f>SUM(K11:K25)</f>
        <v>681</v>
      </c>
      <c r="L10" s="134">
        <f t="shared" si="0"/>
        <v>41544</v>
      </c>
      <c r="M10" s="134">
        <f t="shared" si="0"/>
        <v>36065</v>
      </c>
      <c r="N10" s="134">
        <f t="shared" si="0"/>
        <v>4668</v>
      </c>
      <c r="O10" s="134">
        <f t="shared" si="0"/>
        <v>371</v>
      </c>
      <c r="P10" s="134">
        <f t="shared" si="0"/>
        <v>440</v>
      </c>
      <c r="Q10" s="134">
        <f t="shared" si="0"/>
        <v>3630</v>
      </c>
      <c r="R10" s="134">
        <f t="shared" si="0"/>
        <v>31749</v>
      </c>
      <c r="S10" s="134">
        <f t="shared" si="0"/>
        <v>13008</v>
      </c>
      <c r="T10" s="134">
        <f t="shared" si="0"/>
        <v>4562</v>
      </c>
      <c r="U10" s="134">
        <f t="shared" si="0"/>
        <v>14179</v>
      </c>
      <c r="V10" s="134">
        <f t="shared" si="0"/>
        <v>1119</v>
      </c>
      <c r="W10" s="39"/>
      <c r="X10" s="39"/>
      <c r="Y10" s="39"/>
      <c r="Z10" s="39"/>
    </row>
    <row r="11" spans="1:26" s="40" customFormat="1" ht="13.5" customHeight="1">
      <c r="A11" s="38"/>
      <c r="B11" s="38"/>
      <c r="C11" s="19" t="s">
        <v>54</v>
      </c>
      <c r="D11" s="41" t="s">
        <v>18</v>
      </c>
      <c r="E11" s="133">
        <f>SUM(F11+R11+V11)</f>
        <v>4874</v>
      </c>
      <c r="F11" s="134">
        <f>SUM(G11+Q11)</f>
        <v>804</v>
      </c>
      <c r="G11" s="134">
        <f>SUM(H11:K11)</f>
        <v>680</v>
      </c>
      <c r="H11" s="131">
        <v>441</v>
      </c>
      <c r="I11" s="134">
        <v>14</v>
      </c>
      <c r="J11" s="134">
        <v>222</v>
      </c>
      <c r="K11" s="134">
        <v>3</v>
      </c>
      <c r="L11" s="134">
        <f>SUM(M11:P11)</f>
        <v>647</v>
      </c>
      <c r="M11" s="134">
        <v>414</v>
      </c>
      <c r="N11" s="134">
        <v>14</v>
      </c>
      <c r="O11" s="134">
        <v>216</v>
      </c>
      <c r="P11" s="134">
        <v>3</v>
      </c>
      <c r="Q11" s="134">
        <v>124</v>
      </c>
      <c r="R11" s="134">
        <f>SUM(S11:U11)</f>
        <v>4004</v>
      </c>
      <c r="S11" s="134">
        <v>36</v>
      </c>
      <c r="T11" s="134">
        <v>3922</v>
      </c>
      <c r="U11" s="134">
        <v>46</v>
      </c>
      <c r="V11" s="141">
        <v>66</v>
      </c>
      <c r="W11" s="39"/>
      <c r="X11" s="39"/>
      <c r="Y11" s="39"/>
      <c r="Z11" s="39"/>
    </row>
    <row r="12" spans="1:26" s="40" customFormat="1" ht="12" customHeight="1">
      <c r="A12" s="38"/>
      <c r="B12" s="38"/>
      <c r="C12" s="19" t="s">
        <v>55</v>
      </c>
      <c r="D12" s="41"/>
      <c r="E12" s="133">
        <f aca="true" t="shared" si="1" ref="E12:E25">SUM(F12+R12+V12)</f>
        <v>4490</v>
      </c>
      <c r="F12" s="134">
        <f aca="true" t="shared" si="2" ref="F12:F25">SUM(G12+Q12)</f>
        <v>3569</v>
      </c>
      <c r="G12" s="134">
        <f>SUM(H12:K12)</f>
        <v>3113</v>
      </c>
      <c r="H12" s="131">
        <v>2904</v>
      </c>
      <c r="I12" s="134">
        <v>68</v>
      </c>
      <c r="J12" s="134">
        <v>118</v>
      </c>
      <c r="K12" s="134">
        <v>23</v>
      </c>
      <c r="L12" s="134">
        <f aca="true" t="shared" si="3" ref="L12:L70">SUM(M12:P12)</f>
        <v>2988</v>
      </c>
      <c r="M12" s="134">
        <v>2796</v>
      </c>
      <c r="N12" s="134">
        <v>55</v>
      </c>
      <c r="O12" s="134">
        <v>116</v>
      </c>
      <c r="P12" s="134">
        <v>21</v>
      </c>
      <c r="Q12" s="134">
        <v>456</v>
      </c>
      <c r="R12" s="134">
        <f aca="true" t="shared" si="4" ref="R12:R25">SUM(S12:U12)</f>
        <v>850</v>
      </c>
      <c r="S12" s="134">
        <v>233</v>
      </c>
      <c r="T12" s="134">
        <v>554</v>
      </c>
      <c r="U12" s="134">
        <v>63</v>
      </c>
      <c r="V12" s="141">
        <v>71</v>
      </c>
      <c r="W12" s="39"/>
      <c r="X12" s="39"/>
      <c r="Y12" s="39"/>
      <c r="Z12" s="39"/>
    </row>
    <row r="13" spans="1:26" s="40" customFormat="1" ht="12" customHeight="1">
      <c r="A13" s="38"/>
      <c r="B13" s="38"/>
      <c r="C13" s="19" t="s">
        <v>56</v>
      </c>
      <c r="D13" s="41"/>
      <c r="E13" s="133">
        <f t="shared" si="1"/>
        <v>5298</v>
      </c>
      <c r="F13" s="134">
        <f t="shared" si="2"/>
        <v>4565</v>
      </c>
      <c r="G13" s="134">
        <f aca="true" t="shared" si="5" ref="G13:G70">SUM(H13:K13)</f>
        <v>4177</v>
      </c>
      <c r="H13" s="131">
        <v>3924</v>
      </c>
      <c r="I13" s="134">
        <v>173</v>
      </c>
      <c r="J13" s="134">
        <v>19</v>
      </c>
      <c r="K13" s="134">
        <v>61</v>
      </c>
      <c r="L13" s="134">
        <f t="shared" si="3"/>
        <v>3934</v>
      </c>
      <c r="M13" s="134">
        <v>3717</v>
      </c>
      <c r="N13" s="134">
        <v>143</v>
      </c>
      <c r="O13" s="134">
        <v>18</v>
      </c>
      <c r="P13" s="134">
        <v>56</v>
      </c>
      <c r="Q13" s="134">
        <v>388</v>
      </c>
      <c r="R13" s="134">
        <f t="shared" si="4"/>
        <v>622</v>
      </c>
      <c r="S13" s="134">
        <v>540</v>
      </c>
      <c r="T13" s="134">
        <v>32</v>
      </c>
      <c r="U13" s="134">
        <v>50</v>
      </c>
      <c r="V13" s="141">
        <v>111</v>
      </c>
      <c r="W13" s="39"/>
      <c r="X13" s="39"/>
      <c r="Y13" s="39"/>
      <c r="Z13" s="39"/>
    </row>
    <row r="14" spans="1:26" s="40" customFormat="1" ht="12" customHeight="1">
      <c r="A14" s="38"/>
      <c r="B14" s="38"/>
      <c r="C14" s="19" t="s">
        <v>57</v>
      </c>
      <c r="D14" s="41"/>
      <c r="E14" s="133">
        <f t="shared" si="1"/>
        <v>6206</v>
      </c>
      <c r="F14" s="134">
        <f t="shared" si="2"/>
        <v>5187</v>
      </c>
      <c r="G14" s="134">
        <f t="shared" si="5"/>
        <v>4840</v>
      </c>
      <c r="H14" s="131">
        <v>4334</v>
      </c>
      <c r="I14" s="134">
        <v>398</v>
      </c>
      <c r="J14" s="134">
        <v>10</v>
      </c>
      <c r="K14" s="134">
        <v>98</v>
      </c>
      <c r="L14" s="134">
        <f t="shared" si="3"/>
        <v>4443</v>
      </c>
      <c r="M14" s="134">
        <v>4020</v>
      </c>
      <c r="N14" s="134">
        <v>322</v>
      </c>
      <c r="O14" s="134">
        <v>9</v>
      </c>
      <c r="P14" s="134">
        <v>92</v>
      </c>
      <c r="Q14" s="134">
        <v>347</v>
      </c>
      <c r="R14" s="134">
        <f t="shared" si="4"/>
        <v>890</v>
      </c>
      <c r="S14" s="134">
        <v>806</v>
      </c>
      <c r="T14" s="134">
        <v>18</v>
      </c>
      <c r="U14" s="134">
        <v>66</v>
      </c>
      <c r="V14" s="141">
        <v>129</v>
      </c>
      <c r="W14" s="39"/>
      <c r="X14" s="39"/>
      <c r="Y14" s="39"/>
      <c r="Z14" s="39"/>
    </row>
    <row r="15" spans="1:26" s="40" customFormat="1" ht="12" customHeight="1">
      <c r="A15" s="38"/>
      <c r="B15" s="38"/>
      <c r="C15" s="19" t="s">
        <v>58</v>
      </c>
      <c r="D15" s="41"/>
      <c r="E15" s="133">
        <f t="shared" si="1"/>
        <v>7326</v>
      </c>
      <c r="F15" s="134">
        <f t="shared" si="2"/>
        <v>6117</v>
      </c>
      <c r="G15" s="134">
        <f t="shared" si="5"/>
        <v>5715</v>
      </c>
      <c r="H15" s="131">
        <v>5022</v>
      </c>
      <c r="I15" s="134">
        <v>623</v>
      </c>
      <c r="J15" s="134">
        <v>4</v>
      </c>
      <c r="K15" s="134">
        <v>66</v>
      </c>
      <c r="L15" s="134">
        <f t="shared" si="3"/>
        <v>5131</v>
      </c>
      <c r="M15" s="134">
        <v>4532</v>
      </c>
      <c r="N15" s="134">
        <v>537</v>
      </c>
      <c r="O15" s="134">
        <v>3</v>
      </c>
      <c r="P15" s="134">
        <v>59</v>
      </c>
      <c r="Q15" s="134">
        <v>402</v>
      </c>
      <c r="R15" s="134">
        <f t="shared" si="4"/>
        <v>1072</v>
      </c>
      <c r="S15" s="134">
        <v>977</v>
      </c>
      <c r="T15" s="134">
        <v>14</v>
      </c>
      <c r="U15" s="134">
        <v>81</v>
      </c>
      <c r="V15" s="141">
        <v>137</v>
      </c>
      <c r="W15" s="39"/>
      <c r="X15" s="39"/>
      <c r="Y15" s="39"/>
      <c r="Z15" s="39"/>
    </row>
    <row r="16" spans="1:26" s="40" customFormat="1" ht="12" customHeight="1">
      <c r="A16" s="38"/>
      <c r="B16" s="38"/>
      <c r="C16" s="19" t="s">
        <v>59</v>
      </c>
      <c r="D16" s="41"/>
      <c r="E16" s="133">
        <f t="shared" si="1"/>
        <v>6468</v>
      </c>
      <c r="F16" s="134">
        <f t="shared" si="2"/>
        <v>5561</v>
      </c>
      <c r="G16" s="134">
        <f t="shared" si="5"/>
        <v>5208</v>
      </c>
      <c r="H16" s="131">
        <v>4437</v>
      </c>
      <c r="I16" s="134">
        <v>733</v>
      </c>
      <c r="J16" s="134">
        <v>4</v>
      </c>
      <c r="K16" s="134">
        <v>34</v>
      </c>
      <c r="L16" s="134">
        <f t="shared" si="3"/>
        <v>4665</v>
      </c>
      <c r="M16" s="134">
        <v>3989</v>
      </c>
      <c r="N16" s="134">
        <v>646</v>
      </c>
      <c r="O16" s="134">
        <v>4</v>
      </c>
      <c r="P16" s="134">
        <v>26</v>
      </c>
      <c r="Q16" s="134">
        <v>353</v>
      </c>
      <c r="R16" s="134">
        <f t="shared" si="4"/>
        <v>814</v>
      </c>
      <c r="S16" s="134">
        <v>726</v>
      </c>
      <c r="T16" s="134">
        <v>7</v>
      </c>
      <c r="U16" s="134">
        <v>81</v>
      </c>
      <c r="V16" s="141">
        <v>93</v>
      </c>
      <c r="W16" s="39"/>
      <c r="X16" s="39"/>
      <c r="Y16" s="39"/>
      <c r="Z16" s="39"/>
    </row>
    <row r="17" spans="1:26" s="40" customFormat="1" ht="12" customHeight="1">
      <c r="A17" s="38"/>
      <c r="B17" s="38"/>
      <c r="C17" s="19" t="s">
        <v>60</v>
      </c>
      <c r="D17" s="41"/>
      <c r="E17" s="133">
        <f t="shared" si="1"/>
        <v>6201</v>
      </c>
      <c r="F17" s="134">
        <f t="shared" si="2"/>
        <v>5370</v>
      </c>
      <c r="G17" s="134">
        <f t="shared" si="5"/>
        <v>5076</v>
      </c>
      <c r="H17" s="131">
        <v>4228</v>
      </c>
      <c r="I17" s="134">
        <v>805</v>
      </c>
      <c r="J17" s="134">
        <v>4</v>
      </c>
      <c r="K17" s="134">
        <v>39</v>
      </c>
      <c r="L17" s="134">
        <f t="shared" si="3"/>
        <v>4465</v>
      </c>
      <c r="M17" s="134">
        <v>3754</v>
      </c>
      <c r="N17" s="134">
        <v>679</v>
      </c>
      <c r="O17" s="134">
        <v>4</v>
      </c>
      <c r="P17" s="134">
        <v>28</v>
      </c>
      <c r="Q17" s="134">
        <v>294</v>
      </c>
      <c r="R17" s="134">
        <f t="shared" si="4"/>
        <v>742</v>
      </c>
      <c r="S17" s="134">
        <v>659</v>
      </c>
      <c r="T17" s="134">
        <v>3</v>
      </c>
      <c r="U17" s="134">
        <v>80</v>
      </c>
      <c r="V17" s="141">
        <v>89</v>
      </c>
      <c r="W17" s="39"/>
      <c r="X17" s="39"/>
      <c r="Y17" s="39"/>
      <c r="Z17" s="39"/>
    </row>
    <row r="18" spans="1:26" s="40" customFormat="1" ht="12" customHeight="1">
      <c r="A18" s="38"/>
      <c r="B18" s="38"/>
      <c r="C18" s="19" t="s">
        <v>61</v>
      </c>
      <c r="D18" s="41"/>
      <c r="E18" s="133">
        <f t="shared" si="1"/>
        <v>6733</v>
      </c>
      <c r="F18" s="134">
        <f t="shared" si="2"/>
        <v>5742</v>
      </c>
      <c r="G18" s="134">
        <f t="shared" si="5"/>
        <v>5454</v>
      </c>
      <c r="H18" s="131">
        <v>4644</v>
      </c>
      <c r="I18" s="134">
        <v>769</v>
      </c>
      <c r="J18" s="134" t="s">
        <v>9</v>
      </c>
      <c r="K18" s="134">
        <v>41</v>
      </c>
      <c r="L18" s="134">
        <f t="shared" si="3"/>
        <v>4643</v>
      </c>
      <c r="M18" s="134">
        <v>3998</v>
      </c>
      <c r="N18" s="134">
        <v>614</v>
      </c>
      <c r="O18" s="134" t="s">
        <v>9</v>
      </c>
      <c r="P18" s="134">
        <v>31</v>
      </c>
      <c r="Q18" s="134">
        <v>288</v>
      </c>
      <c r="R18" s="134">
        <f t="shared" si="4"/>
        <v>928</v>
      </c>
      <c r="S18" s="134">
        <v>788</v>
      </c>
      <c r="T18" s="134">
        <v>2</v>
      </c>
      <c r="U18" s="134">
        <v>138</v>
      </c>
      <c r="V18" s="141">
        <v>63</v>
      </c>
      <c r="W18" s="39"/>
      <c r="X18" s="39"/>
      <c r="Y18" s="39"/>
      <c r="Z18" s="39"/>
    </row>
    <row r="19" spans="1:26" s="40" customFormat="1" ht="12" customHeight="1">
      <c r="A19" s="38"/>
      <c r="B19" s="38"/>
      <c r="C19" s="19" t="s">
        <v>62</v>
      </c>
      <c r="D19" s="41"/>
      <c r="E19" s="133">
        <f t="shared" si="1"/>
        <v>7838</v>
      </c>
      <c r="F19" s="134">
        <f t="shared" si="2"/>
        <v>6308</v>
      </c>
      <c r="G19" s="134">
        <f t="shared" si="5"/>
        <v>5968</v>
      </c>
      <c r="H19" s="131">
        <v>5033</v>
      </c>
      <c r="I19" s="134">
        <v>864</v>
      </c>
      <c r="J19" s="134">
        <v>1</v>
      </c>
      <c r="K19" s="134">
        <v>70</v>
      </c>
      <c r="L19" s="134">
        <f t="shared" si="3"/>
        <v>4753</v>
      </c>
      <c r="M19" s="134">
        <v>4110</v>
      </c>
      <c r="N19" s="134">
        <v>605</v>
      </c>
      <c r="O19" s="134">
        <v>1</v>
      </c>
      <c r="P19" s="134">
        <v>37</v>
      </c>
      <c r="Q19" s="134">
        <v>340</v>
      </c>
      <c r="R19" s="134">
        <f t="shared" si="4"/>
        <v>1471</v>
      </c>
      <c r="S19" s="134">
        <v>1230</v>
      </c>
      <c r="T19" s="134">
        <v>3</v>
      </c>
      <c r="U19" s="134">
        <v>238</v>
      </c>
      <c r="V19" s="141">
        <v>59</v>
      </c>
      <c r="W19" s="39"/>
      <c r="X19" s="39"/>
      <c r="Y19" s="39"/>
      <c r="Z19" s="39"/>
    </row>
    <row r="20" spans="1:26" s="40" customFormat="1" ht="12" customHeight="1">
      <c r="A20" s="38"/>
      <c r="B20" s="38"/>
      <c r="C20" s="19" t="s">
        <v>63</v>
      </c>
      <c r="D20" s="41"/>
      <c r="E20" s="133">
        <f t="shared" si="1"/>
        <v>8159</v>
      </c>
      <c r="F20" s="134">
        <f t="shared" si="2"/>
        <v>5439</v>
      </c>
      <c r="G20" s="134">
        <f t="shared" si="5"/>
        <v>5056</v>
      </c>
      <c r="H20" s="131">
        <v>4116</v>
      </c>
      <c r="I20" s="134">
        <v>867</v>
      </c>
      <c r="J20" s="134" t="s">
        <v>9</v>
      </c>
      <c r="K20" s="134">
        <v>73</v>
      </c>
      <c r="L20" s="134">
        <f t="shared" si="3"/>
        <v>3561</v>
      </c>
      <c r="M20" s="134">
        <v>2995</v>
      </c>
      <c r="N20" s="134">
        <v>536</v>
      </c>
      <c r="O20" s="134" t="s">
        <v>9</v>
      </c>
      <c r="P20" s="134">
        <v>30</v>
      </c>
      <c r="Q20" s="134">
        <v>383</v>
      </c>
      <c r="R20" s="134">
        <f t="shared" si="4"/>
        <v>2649</v>
      </c>
      <c r="S20" s="134">
        <v>1708</v>
      </c>
      <c r="T20" s="134" t="s">
        <v>9</v>
      </c>
      <c r="U20" s="134">
        <v>941</v>
      </c>
      <c r="V20" s="141">
        <v>71</v>
      </c>
      <c r="W20" s="39"/>
      <c r="X20" s="39"/>
      <c r="Y20" s="39"/>
      <c r="Z20" s="39"/>
    </row>
    <row r="21" spans="1:26" s="40" customFormat="1" ht="12" customHeight="1">
      <c r="A21" s="38"/>
      <c r="B21" s="38"/>
      <c r="C21" s="19" t="s">
        <v>64</v>
      </c>
      <c r="D21" s="41"/>
      <c r="E21" s="133">
        <f t="shared" si="1"/>
        <v>6023</v>
      </c>
      <c r="F21" s="134">
        <f t="shared" si="2"/>
        <v>2516</v>
      </c>
      <c r="G21" s="134">
        <f t="shared" si="5"/>
        <v>2380</v>
      </c>
      <c r="H21" s="131">
        <v>1771</v>
      </c>
      <c r="I21" s="134">
        <v>543</v>
      </c>
      <c r="J21" s="134" t="s">
        <v>9</v>
      </c>
      <c r="K21" s="134">
        <v>66</v>
      </c>
      <c r="L21" s="134">
        <f t="shared" si="3"/>
        <v>1400</v>
      </c>
      <c r="M21" s="134">
        <v>1069</v>
      </c>
      <c r="N21" s="134">
        <v>298</v>
      </c>
      <c r="O21" s="134" t="s">
        <v>9</v>
      </c>
      <c r="P21" s="134">
        <v>33</v>
      </c>
      <c r="Q21" s="134">
        <v>136</v>
      </c>
      <c r="R21" s="134">
        <f t="shared" si="4"/>
        <v>3450</v>
      </c>
      <c r="S21" s="134">
        <v>1571</v>
      </c>
      <c r="T21" s="134">
        <v>1</v>
      </c>
      <c r="U21" s="134">
        <v>1878</v>
      </c>
      <c r="V21" s="141">
        <v>57</v>
      </c>
      <c r="W21" s="39"/>
      <c r="X21" s="39"/>
      <c r="Y21" s="39"/>
      <c r="Z21" s="39"/>
    </row>
    <row r="22" spans="1:26" s="40" customFormat="1" ht="12" customHeight="1">
      <c r="A22" s="38"/>
      <c r="B22" s="38"/>
      <c r="C22" s="19" t="s">
        <v>65</v>
      </c>
      <c r="D22" s="41"/>
      <c r="E22" s="133">
        <f t="shared" si="1"/>
        <v>5153</v>
      </c>
      <c r="F22" s="134">
        <f t="shared" si="2"/>
        <v>1524</v>
      </c>
      <c r="G22" s="134">
        <f t="shared" si="5"/>
        <v>1463</v>
      </c>
      <c r="H22" s="131">
        <v>1059</v>
      </c>
      <c r="I22" s="134">
        <v>363</v>
      </c>
      <c r="J22" s="134" t="s">
        <v>9</v>
      </c>
      <c r="K22" s="134">
        <v>41</v>
      </c>
      <c r="L22" s="134">
        <f t="shared" si="3"/>
        <v>583</v>
      </c>
      <c r="M22" s="134">
        <v>433</v>
      </c>
      <c r="N22" s="134">
        <v>140</v>
      </c>
      <c r="O22" s="134" t="s">
        <v>9</v>
      </c>
      <c r="P22" s="134">
        <v>10</v>
      </c>
      <c r="Q22" s="134">
        <v>61</v>
      </c>
      <c r="R22" s="134">
        <f t="shared" si="4"/>
        <v>3561</v>
      </c>
      <c r="S22" s="134">
        <v>1256</v>
      </c>
      <c r="T22" s="134" t="s">
        <v>9</v>
      </c>
      <c r="U22" s="134">
        <v>2305</v>
      </c>
      <c r="V22" s="141">
        <v>68</v>
      </c>
      <c r="W22" s="39"/>
      <c r="X22" s="39"/>
      <c r="Y22" s="39"/>
      <c r="Z22" s="39"/>
    </row>
    <row r="23" spans="1:26" s="40" customFormat="1" ht="12" customHeight="1">
      <c r="A23" s="38"/>
      <c r="B23" s="38"/>
      <c r="C23" s="19" t="s">
        <v>66</v>
      </c>
      <c r="D23" s="41"/>
      <c r="E23" s="133">
        <f t="shared" si="1"/>
        <v>4774</v>
      </c>
      <c r="F23" s="134">
        <f t="shared" si="2"/>
        <v>844</v>
      </c>
      <c r="G23" s="134">
        <f t="shared" si="5"/>
        <v>808</v>
      </c>
      <c r="H23" s="131">
        <v>574</v>
      </c>
      <c r="I23" s="134">
        <v>208</v>
      </c>
      <c r="J23" s="134" t="s">
        <v>9</v>
      </c>
      <c r="K23" s="134">
        <v>26</v>
      </c>
      <c r="L23" s="134">
        <f t="shared" si="3"/>
        <v>193</v>
      </c>
      <c r="M23" s="134">
        <v>150</v>
      </c>
      <c r="N23" s="134">
        <v>38</v>
      </c>
      <c r="O23" s="134" t="s">
        <v>9</v>
      </c>
      <c r="P23" s="134">
        <v>5</v>
      </c>
      <c r="Q23" s="134">
        <v>36</v>
      </c>
      <c r="R23" s="134">
        <f t="shared" si="4"/>
        <v>3886</v>
      </c>
      <c r="S23" s="134">
        <v>1173</v>
      </c>
      <c r="T23" s="134">
        <v>1</v>
      </c>
      <c r="U23" s="134">
        <v>2712</v>
      </c>
      <c r="V23" s="141">
        <v>44</v>
      </c>
      <c r="W23" s="39"/>
      <c r="X23" s="39"/>
      <c r="Y23" s="39"/>
      <c r="Z23" s="39"/>
    </row>
    <row r="24" spans="1:26" s="40" customFormat="1" ht="12" customHeight="1">
      <c r="A24" s="38"/>
      <c r="B24" s="38"/>
      <c r="C24" s="19" t="s">
        <v>67</v>
      </c>
      <c r="D24" s="41"/>
      <c r="E24" s="133">
        <f t="shared" si="1"/>
        <v>4011</v>
      </c>
      <c r="F24" s="134">
        <f t="shared" si="2"/>
        <v>460</v>
      </c>
      <c r="G24" s="134">
        <f t="shared" si="5"/>
        <v>444</v>
      </c>
      <c r="H24" s="131">
        <v>289</v>
      </c>
      <c r="I24" s="134">
        <v>125</v>
      </c>
      <c r="J24" s="134" t="s">
        <v>9</v>
      </c>
      <c r="K24" s="134">
        <v>30</v>
      </c>
      <c r="L24" s="134">
        <f t="shared" si="3"/>
        <v>95</v>
      </c>
      <c r="M24" s="134">
        <v>57</v>
      </c>
      <c r="N24" s="134">
        <v>30</v>
      </c>
      <c r="O24" s="134" t="s">
        <v>9</v>
      </c>
      <c r="P24" s="134">
        <v>8</v>
      </c>
      <c r="Q24" s="134">
        <v>16</v>
      </c>
      <c r="R24" s="134">
        <f t="shared" si="4"/>
        <v>3516</v>
      </c>
      <c r="S24" s="134">
        <v>854</v>
      </c>
      <c r="T24" s="134">
        <v>2</v>
      </c>
      <c r="U24" s="134">
        <v>2660</v>
      </c>
      <c r="V24" s="141">
        <v>35</v>
      </c>
      <c r="W24" s="39"/>
      <c r="X24" s="39"/>
      <c r="Y24" s="39"/>
      <c r="Z24" s="39"/>
    </row>
    <row r="25" spans="1:26" s="40" customFormat="1" ht="12" customHeight="1">
      <c r="A25" s="38"/>
      <c r="B25" s="38"/>
      <c r="C25" s="19" t="s">
        <v>68</v>
      </c>
      <c r="D25" s="41"/>
      <c r="E25" s="133">
        <f t="shared" si="1"/>
        <v>3505</v>
      </c>
      <c r="F25" s="134">
        <f t="shared" si="2"/>
        <v>185</v>
      </c>
      <c r="G25" s="134">
        <f t="shared" si="5"/>
        <v>179</v>
      </c>
      <c r="H25" s="131">
        <v>114</v>
      </c>
      <c r="I25" s="134">
        <v>55</v>
      </c>
      <c r="J25" s="134" t="s">
        <v>9</v>
      </c>
      <c r="K25" s="134">
        <v>10</v>
      </c>
      <c r="L25" s="134">
        <f t="shared" si="3"/>
        <v>43</v>
      </c>
      <c r="M25" s="134">
        <v>31</v>
      </c>
      <c r="N25" s="134">
        <v>11</v>
      </c>
      <c r="O25" s="134" t="s">
        <v>9</v>
      </c>
      <c r="P25" s="134">
        <v>1</v>
      </c>
      <c r="Q25" s="134">
        <v>6</v>
      </c>
      <c r="R25" s="134">
        <f t="shared" si="4"/>
        <v>3294</v>
      </c>
      <c r="S25" s="134">
        <v>451</v>
      </c>
      <c r="T25" s="134">
        <v>3</v>
      </c>
      <c r="U25" s="134">
        <v>2840</v>
      </c>
      <c r="V25" s="141">
        <v>26</v>
      </c>
      <c r="W25" s="39"/>
      <c r="X25" s="39"/>
      <c r="Y25" s="39"/>
      <c r="Z25" s="39"/>
    </row>
    <row r="26" spans="1:26" s="40" customFormat="1" ht="12" customHeight="1">
      <c r="A26" s="38"/>
      <c r="B26" s="41" t="s">
        <v>69</v>
      </c>
      <c r="C26" s="41"/>
      <c r="D26" s="41"/>
      <c r="E26" s="133"/>
      <c r="F26" s="134"/>
      <c r="G26" s="134"/>
      <c r="H26" s="132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41"/>
      <c r="W26" s="39"/>
      <c r="X26" s="39"/>
      <c r="Y26" s="39"/>
      <c r="Z26" s="39"/>
    </row>
    <row r="27" spans="1:26" s="40" customFormat="1" ht="12" customHeight="1">
      <c r="A27" s="38"/>
      <c r="B27" s="38"/>
      <c r="C27" s="19" t="s">
        <v>70</v>
      </c>
      <c r="D27" s="41"/>
      <c r="E27" s="133">
        <f>SUM(F27+R27+V27)</f>
        <v>23466</v>
      </c>
      <c r="F27" s="134">
        <f>SUM(G27+Q27)</f>
        <v>5529</v>
      </c>
      <c r="G27" s="134">
        <f t="shared" si="5"/>
        <v>5274</v>
      </c>
      <c r="H27" s="131">
        <f>SUM(H28:H29)</f>
        <v>3807</v>
      </c>
      <c r="I27" s="131">
        <f>SUM(I28:I29)</f>
        <v>1294</v>
      </c>
      <c r="J27" s="134" t="s">
        <v>9</v>
      </c>
      <c r="K27" s="131">
        <f>SUM(K28:K29)</f>
        <v>173</v>
      </c>
      <c r="L27" s="134">
        <f t="shared" si="3"/>
        <v>2314</v>
      </c>
      <c r="M27" s="134">
        <f>SUM(M28:M29)</f>
        <v>1740</v>
      </c>
      <c r="N27" s="134">
        <f>SUM(N28:N29)</f>
        <v>517</v>
      </c>
      <c r="O27" s="134" t="s">
        <v>9</v>
      </c>
      <c r="P27" s="134">
        <f>SUM(P28:P29)</f>
        <v>57</v>
      </c>
      <c r="Q27" s="134">
        <f>SUM(Q28:Q29)</f>
        <v>255</v>
      </c>
      <c r="R27" s="134">
        <f>SUM(S27:U27)</f>
        <v>17707</v>
      </c>
      <c r="S27" s="134">
        <f>SUM(S28:S29)</f>
        <v>5305</v>
      </c>
      <c r="T27" s="134">
        <f>SUM(T28:T29)</f>
        <v>7</v>
      </c>
      <c r="U27" s="134">
        <f>SUM(U28:U29)</f>
        <v>12395</v>
      </c>
      <c r="V27" s="134">
        <f>SUM(V28:V29)</f>
        <v>230</v>
      </c>
      <c r="W27" s="39"/>
      <c r="X27" s="39"/>
      <c r="Y27" s="39"/>
      <c r="Z27" s="39"/>
    </row>
    <row r="28" spans="1:26" s="40" customFormat="1" ht="12" customHeight="1">
      <c r="A28" s="38"/>
      <c r="B28" s="38"/>
      <c r="C28" s="164" t="s">
        <v>71</v>
      </c>
      <c r="D28" s="164"/>
      <c r="E28" s="133">
        <f>SUM(F28+R28+V28)</f>
        <v>11176</v>
      </c>
      <c r="F28" s="134">
        <f>SUM(G28+Q28)</f>
        <v>4040</v>
      </c>
      <c r="G28" s="134">
        <f t="shared" si="5"/>
        <v>3843</v>
      </c>
      <c r="H28" s="131">
        <v>2830</v>
      </c>
      <c r="I28" s="134">
        <v>906</v>
      </c>
      <c r="J28" s="134" t="s">
        <v>9</v>
      </c>
      <c r="K28" s="134">
        <v>107</v>
      </c>
      <c r="L28" s="134">
        <f t="shared" si="3"/>
        <v>1983</v>
      </c>
      <c r="M28" s="134">
        <v>1502</v>
      </c>
      <c r="N28" s="134">
        <v>438</v>
      </c>
      <c r="O28" s="134" t="s">
        <v>9</v>
      </c>
      <c r="P28" s="134">
        <v>43</v>
      </c>
      <c r="Q28" s="134">
        <v>197</v>
      </c>
      <c r="R28" s="134">
        <f>SUM(S28:U28)</f>
        <v>7011</v>
      </c>
      <c r="S28" s="134">
        <v>2827</v>
      </c>
      <c r="T28" s="134">
        <v>1</v>
      </c>
      <c r="U28" s="134">
        <v>4183</v>
      </c>
      <c r="V28" s="141">
        <v>125</v>
      </c>
      <c r="W28" s="39"/>
      <c r="X28" s="39"/>
      <c r="Y28" s="39"/>
      <c r="Z28" s="39"/>
    </row>
    <row r="29" spans="1:26" s="40" customFormat="1" ht="12" customHeight="1">
      <c r="A29" s="38"/>
      <c r="B29" s="38"/>
      <c r="C29" s="164" t="s">
        <v>72</v>
      </c>
      <c r="D29" s="164"/>
      <c r="E29" s="133">
        <f>SUM(F29+R29+V29)</f>
        <v>12290</v>
      </c>
      <c r="F29" s="134">
        <f>SUM(G29+Q29)</f>
        <v>1489</v>
      </c>
      <c r="G29" s="134">
        <f>SUM(H29:K29)</f>
        <v>1431</v>
      </c>
      <c r="H29" s="131">
        <v>977</v>
      </c>
      <c r="I29" s="134">
        <v>388</v>
      </c>
      <c r="J29" s="134" t="s">
        <v>9</v>
      </c>
      <c r="K29" s="134">
        <v>66</v>
      </c>
      <c r="L29" s="134">
        <f t="shared" si="3"/>
        <v>331</v>
      </c>
      <c r="M29" s="134">
        <v>238</v>
      </c>
      <c r="N29" s="134">
        <v>79</v>
      </c>
      <c r="O29" s="134" t="s">
        <v>9</v>
      </c>
      <c r="P29" s="134">
        <v>14</v>
      </c>
      <c r="Q29" s="134">
        <v>58</v>
      </c>
      <c r="R29" s="134">
        <f>SUM(S29:U29)</f>
        <v>10696</v>
      </c>
      <c r="S29" s="134">
        <v>2478</v>
      </c>
      <c r="T29" s="134">
        <v>6</v>
      </c>
      <c r="U29" s="134">
        <v>8212</v>
      </c>
      <c r="V29" s="141">
        <v>105</v>
      </c>
      <c r="W29" s="39"/>
      <c r="X29" s="39"/>
      <c r="Y29" s="39"/>
      <c r="Z29" s="39"/>
    </row>
    <row r="30" spans="1:26" s="40" customFormat="1" ht="12" customHeight="1">
      <c r="A30" s="38"/>
      <c r="B30" s="38"/>
      <c r="C30" s="114"/>
      <c r="D30" s="114"/>
      <c r="E30" s="133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41"/>
      <c r="W30" s="39"/>
      <c r="X30" s="39"/>
      <c r="Y30" s="39"/>
      <c r="Z30" s="39"/>
    </row>
    <row r="31" spans="1:26" s="40" customFormat="1" ht="12" customHeight="1">
      <c r="A31" s="38"/>
      <c r="B31" s="38" t="s">
        <v>73</v>
      </c>
      <c r="C31" s="42"/>
      <c r="D31" s="41"/>
      <c r="E31" s="133">
        <f>SUM(E32:E46)</f>
        <v>42627</v>
      </c>
      <c r="F31" s="134">
        <f>SUM(F32:F46)</f>
        <v>31640</v>
      </c>
      <c r="G31" s="134">
        <f t="shared" si="5"/>
        <v>29145</v>
      </c>
      <c r="H31" s="134">
        <f>SUM(H32:H46)</f>
        <v>28149</v>
      </c>
      <c r="I31" s="134">
        <f>SUM(I32:I46)</f>
        <v>415</v>
      </c>
      <c r="J31" s="134">
        <f>SUM(J32:J46)</f>
        <v>177</v>
      </c>
      <c r="K31" s="134">
        <f>SUM(K32:K46)</f>
        <v>404</v>
      </c>
      <c r="L31" s="134">
        <f t="shared" si="3"/>
        <v>23617</v>
      </c>
      <c r="M31" s="134">
        <f>SUM(M32:M46)</f>
        <v>23069</v>
      </c>
      <c r="N31" s="134">
        <f>SUM(N32:N46)</f>
        <v>195</v>
      </c>
      <c r="O31" s="134">
        <f>SUM(O32:O46)</f>
        <v>171</v>
      </c>
      <c r="P31" s="134">
        <f>SUM(P32:P46)</f>
        <v>182</v>
      </c>
      <c r="Q31" s="134">
        <f>SUM(Q32:Q46)</f>
        <v>2495</v>
      </c>
      <c r="R31" s="134">
        <f>SUM(S31:U31)</f>
        <v>10389</v>
      </c>
      <c r="S31" s="134">
        <f>SUM(S32:S46)</f>
        <v>1175</v>
      </c>
      <c r="T31" s="134">
        <f>SUM(T32:T46)</f>
        <v>2344</v>
      </c>
      <c r="U31" s="134">
        <f>SUM(U32:U46)</f>
        <v>6870</v>
      </c>
      <c r="V31" s="134">
        <f>SUM(V32:V46)</f>
        <v>598</v>
      </c>
      <c r="W31" s="39"/>
      <c r="X31" s="39"/>
      <c r="Y31" s="39"/>
      <c r="Z31" s="39"/>
    </row>
    <row r="32" spans="1:26" s="40" customFormat="1" ht="13.5" customHeight="1">
      <c r="A32" s="38"/>
      <c r="B32" s="38"/>
      <c r="C32" s="19" t="s">
        <v>74</v>
      </c>
      <c r="D32" s="41" t="s">
        <v>19</v>
      </c>
      <c r="E32" s="133">
        <f>SUM(F32+R32+V32)</f>
        <v>2528</v>
      </c>
      <c r="F32" s="134">
        <f>SUM(G32+Q32)</f>
        <v>449</v>
      </c>
      <c r="G32" s="134">
        <f t="shared" si="5"/>
        <v>376</v>
      </c>
      <c r="H32" s="134">
        <v>273</v>
      </c>
      <c r="I32" s="134">
        <v>4</v>
      </c>
      <c r="J32" s="134">
        <v>98</v>
      </c>
      <c r="K32" s="134">
        <v>1</v>
      </c>
      <c r="L32" s="134">
        <f t="shared" si="3"/>
        <v>352</v>
      </c>
      <c r="M32" s="134">
        <v>251</v>
      </c>
      <c r="N32" s="134">
        <v>4</v>
      </c>
      <c r="O32" s="134">
        <v>96</v>
      </c>
      <c r="P32" s="134">
        <v>1</v>
      </c>
      <c r="Q32" s="134">
        <v>73</v>
      </c>
      <c r="R32" s="134">
        <f aca="true" t="shared" si="6" ref="R32:R46">SUM(S32:U32)</f>
        <v>2048</v>
      </c>
      <c r="S32" s="134">
        <v>7</v>
      </c>
      <c r="T32" s="134">
        <v>2013</v>
      </c>
      <c r="U32" s="134">
        <v>28</v>
      </c>
      <c r="V32" s="141">
        <v>31</v>
      </c>
      <c r="W32" s="39"/>
      <c r="X32" s="39"/>
      <c r="Y32" s="39"/>
      <c r="Z32" s="39"/>
    </row>
    <row r="33" spans="1:26" s="40" customFormat="1" ht="12" customHeight="1">
      <c r="A33" s="38"/>
      <c r="B33" s="38"/>
      <c r="C33" s="19" t="s">
        <v>55</v>
      </c>
      <c r="D33" s="41"/>
      <c r="E33" s="133">
        <f aca="true" t="shared" si="7" ref="E33:E46">SUM(F33+R33+V33)</f>
        <v>2267</v>
      </c>
      <c r="F33" s="134">
        <f aca="true" t="shared" si="8" ref="F33:F46">SUM(G33+Q33)</f>
        <v>1893</v>
      </c>
      <c r="G33" s="134">
        <f t="shared" si="5"/>
        <v>1640</v>
      </c>
      <c r="H33" s="134">
        <v>1564</v>
      </c>
      <c r="I33" s="134">
        <v>11</v>
      </c>
      <c r="J33" s="134">
        <v>58</v>
      </c>
      <c r="K33" s="134">
        <v>7</v>
      </c>
      <c r="L33" s="134">
        <f t="shared" si="3"/>
        <v>1556</v>
      </c>
      <c r="M33" s="134">
        <v>1486</v>
      </c>
      <c r="N33" s="134">
        <v>8</v>
      </c>
      <c r="O33" s="134">
        <v>57</v>
      </c>
      <c r="P33" s="134">
        <v>5</v>
      </c>
      <c r="Q33" s="134">
        <v>253</v>
      </c>
      <c r="R33" s="134">
        <f t="shared" si="6"/>
        <v>337</v>
      </c>
      <c r="S33" s="134">
        <v>10</v>
      </c>
      <c r="T33" s="134">
        <v>291</v>
      </c>
      <c r="U33" s="134">
        <v>36</v>
      </c>
      <c r="V33" s="141">
        <v>37</v>
      </c>
      <c r="W33" s="39"/>
      <c r="X33" s="39"/>
      <c r="Y33" s="39"/>
      <c r="Z33" s="39"/>
    </row>
    <row r="34" spans="1:26" s="40" customFormat="1" ht="12" customHeight="1">
      <c r="A34" s="38"/>
      <c r="B34" s="38"/>
      <c r="C34" s="19" t="s">
        <v>56</v>
      </c>
      <c r="D34" s="41"/>
      <c r="E34" s="133">
        <f t="shared" si="7"/>
        <v>2712</v>
      </c>
      <c r="F34" s="134">
        <f t="shared" si="8"/>
        <v>2588</v>
      </c>
      <c r="G34" s="134">
        <f t="shared" si="5"/>
        <v>2353</v>
      </c>
      <c r="H34" s="134">
        <v>2314</v>
      </c>
      <c r="I34" s="134">
        <v>14</v>
      </c>
      <c r="J34" s="134">
        <v>9</v>
      </c>
      <c r="K34" s="134">
        <v>16</v>
      </c>
      <c r="L34" s="134">
        <f t="shared" si="3"/>
        <v>2178</v>
      </c>
      <c r="M34" s="134">
        <v>2153</v>
      </c>
      <c r="N34" s="134">
        <v>6</v>
      </c>
      <c r="O34" s="134">
        <v>8</v>
      </c>
      <c r="P34" s="134">
        <v>11</v>
      </c>
      <c r="Q34" s="134">
        <v>235</v>
      </c>
      <c r="R34" s="134">
        <f t="shared" si="6"/>
        <v>63</v>
      </c>
      <c r="S34" s="134">
        <v>15</v>
      </c>
      <c r="T34" s="134">
        <v>19</v>
      </c>
      <c r="U34" s="134">
        <v>29</v>
      </c>
      <c r="V34" s="141">
        <v>61</v>
      </c>
      <c r="W34" s="39"/>
      <c r="X34" s="39"/>
      <c r="Y34" s="39"/>
      <c r="Z34" s="39"/>
    </row>
    <row r="35" spans="1:26" s="40" customFormat="1" ht="12" customHeight="1">
      <c r="A35" s="38"/>
      <c r="B35" s="38"/>
      <c r="C35" s="19" t="s">
        <v>57</v>
      </c>
      <c r="D35" s="41"/>
      <c r="E35" s="133">
        <f t="shared" si="7"/>
        <v>3200</v>
      </c>
      <c r="F35" s="134">
        <f t="shared" si="8"/>
        <v>3064</v>
      </c>
      <c r="G35" s="134">
        <f t="shared" si="5"/>
        <v>2838</v>
      </c>
      <c r="H35" s="134">
        <v>2807</v>
      </c>
      <c r="I35" s="134">
        <v>10</v>
      </c>
      <c r="J35" s="134">
        <v>5</v>
      </c>
      <c r="K35" s="134">
        <v>16</v>
      </c>
      <c r="L35" s="134">
        <f t="shared" si="3"/>
        <v>2582</v>
      </c>
      <c r="M35" s="134">
        <v>2562</v>
      </c>
      <c r="N35" s="134">
        <v>6</v>
      </c>
      <c r="O35" s="134">
        <v>4</v>
      </c>
      <c r="P35" s="134">
        <v>10</v>
      </c>
      <c r="Q35" s="134">
        <v>226</v>
      </c>
      <c r="R35" s="134">
        <f t="shared" si="6"/>
        <v>66</v>
      </c>
      <c r="S35" s="134">
        <v>10</v>
      </c>
      <c r="T35" s="134">
        <v>7</v>
      </c>
      <c r="U35" s="134">
        <v>49</v>
      </c>
      <c r="V35" s="141">
        <v>70</v>
      </c>
      <c r="W35" s="39"/>
      <c r="X35" s="39"/>
      <c r="Y35" s="39"/>
      <c r="Z35" s="39"/>
    </row>
    <row r="36" spans="1:26" s="40" customFormat="1" ht="12" customHeight="1">
      <c r="A36" s="38"/>
      <c r="B36" s="38"/>
      <c r="C36" s="19" t="s">
        <v>58</v>
      </c>
      <c r="D36" s="41"/>
      <c r="E36" s="133">
        <f t="shared" si="7"/>
        <v>3767</v>
      </c>
      <c r="F36" s="134">
        <f t="shared" si="8"/>
        <v>3621</v>
      </c>
      <c r="G36" s="134">
        <f t="shared" si="5"/>
        <v>3359</v>
      </c>
      <c r="H36" s="134">
        <v>3327</v>
      </c>
      <c r="I36" s="134">
        <v>8</v>
      </c>
      <c r="J36" s="134">
        <v>1</v>
      </c>
      <c r="K36" s="134">
        <v>23</v>
      </c>
      <c r="L36" s="134">
        <f t="shared" si="3"/>
        <v>2970</v>
      </c>
      <c r="M36" s="134">
        <v>2948</v>
      </c>
      <c r="N36" s="134">
        <v>5</v>
      </c>
      <c r="O36" s="134" t="s">
        <v>9</v>
      </c>
      <c r="P36" s="134">
        <v>17</v>
      </c>
      <c r="Q36" s="134">
        <v>262</v>
      </c>
      <c r="R36" s="134">
        <f t="shared" si="6"/>
        <v>67</v>
      </c>
      <c r="S36" s="134">
        <v>15</v>
      </c>
      <c r="T36" s="134">
        <v>5</v>
      </c>
      <c r="U36" s="134">
        <v>47</v>
      </c>
      <c r="V36" s="141">
        <v>79</v>
      </c>
      <c r="W36" s="39"/>
      <c r="X36" s="39"/>
      <c r="Y36" s="39"/>
      <c r="Z36" s="39"/>
    </row>
    <row r="37" spans="1:26" s="40" customFormat="1" ht="12" customHeight="1">
      <c r="A37" s="38"/>
      <c r="B37" s="38"/>
      <c r="C37" s="19" t="s">
        <v>59</v>
      </c>
      <c r="D37" s="41"/>
      <c r="E37" s="133">
        <f t="shared" si="7"/>
        <v>3301</v>
      </c>
      <c r="F37" s="134">
        <f t="shared" si="8"/>
        <v>3171</v>
      </c>
      <c r="G37" s="134">
        <f t="shared" si="5"/>
        <v>2933</v>
      </c>
      <c r="H37" s="134">
        <v>2904</v>
      </c>
      <c r="I37" s="134">
        <v>12</v>
      </c>
      <c r="J37" s="134">
        <v>2</v>
      </c>
      <c r="K37" s="134">
        <v>15</v>
      </c>
      <c r="L37" s="134">
        <f t="shared" si="3"/>
        <v>2563</v>
      </c>
      <c r="M37" s="134">
        <v>2544</v>
      </c>
      <c r="N37" s="134">
        <v>9</v>
      </c>
      <c r="O37" s="134">
        <v>2</v>
      </c>
      <c r="P37" s="134">
        <v>8</v>
      </c>
      <c r="Q37" s="134">
        <v>238</v>
      </c>
      <c r="R37" s="134">
        <f t="shared" si="6"/>
        <v>76</v>
      </c>
      <c r="S37" s="134">
        <v>19</v>
      </c>
      <c r="T37" s="134">
        <v>4</v>
      </c>
      <c r="U37" s="134">
        <v>53</v>
      </c>
      <c r="V37" s="141">
        <v>54</v>
      </c>
      <c r="W37" s="39"/>
      <c r="X37" s="39"/>
      <c r="Y37" s="39"/>
      <c r="Z37" s="39"/>
    </row>
    <row r="38" spans="1:26" s="40" customFormat="1" ht="12" customHeight="1">
      <c r="A38" s="38"/>
      <c r="B38" s="38"/>
      <c r="C38" s="19" t="s">
        <v>60</v>
      </c>
      <c r="D38" s="41"/>
      <c r="E38" s="133">
        <f t="shared" si="7"/>
        <v>3139</v>
      </c>
      <c r="F38" s="134">
        <f t="shared" si="8"/>
        <v>3020</v>
      </c>
      <c r="G38" s="134">
        <f t="shared" si="5"/>
        <v>2827</v>
      </c>
      <c r="H38" s="134">
        <v>2784</v>
      </c>
      <c r="I38" s="134">
        <v>16</v>
      </c>
      <c r="J38" s="134">
        <v>3</v>
      </c>
      <c r="K38" s="134">
        <v>24</v>
      </c>
      <c r="L38" s="134">
        <f t="shared" si="3"/>
        <v>2443</v>
      </c>
      <c r="M38" s="134">
        <v>2417</v>
      </c>
      <c r="N38" s="134">
        <v>8</v>
      </c>
      <c r="O38" s="134">
        <v>3</v>
      </c>
      <c r="P38" s="134">
        <v>15</v>
      </c>
      <c r="Q38" s="134">
        <v>193</v>
      </c>
      <c r="R38" s="134">
        <f t="shared" si="6"/>
        <v>66</v>
      </c>
      <c r="S38" s="134">
        <v>13</v>
      </c>
      <c r="T38" s="134" t="s">
        <v>9</v>
      </c>
      <c r="U38" s="134">
        <v>53</v>
      </c>
      <c r="V38" s="141">
        <v>53</v>
      </c>
      <c r="W38" s="39"/>
      <c r="X38" s="39"/>
      <c r="Y38" s="39"/>
      <c r="Z38" s="39"/>
    </row>
    <row r="39" spans="1:26" s="40" customFormat="1" ht="12" customHeight="1">
      <c r="A39" s="38"/>
      <c r="B39" s="38"/>
      <c r="C39" s="19" t="s">
        <v>61</v>
      </c>
      <c r="D39" s="41"/>
      <c r="E39" s="133">
        <f t="shared" si="7"/>
        <v>3454</v>
      </c>
      <c r="F39" s="134">
        <f t="shared" si="8"/>
        <v>3295</v>
      </c>
      <c r="G39" s="134">
        <f t="shared" si="5"/>
        <v>3073</v>
      </c>
      <c r="H39" s="134">
        <v>3026</v>
      </c>
      <c r="I39" s="134">
        <v>17</v>
      </c>
      <c r="J39" s="134" t="s">
        <v>9</v>
      </c>
      <c r="K39" s="134">
        <v>30</v>
      </c>
      <c r="L39" s="134">
        <f t="shared" si="3"/>
        <v>2582</v>
      </c>
      <c r="M39" s="134">
        <v>2556</v>
      </c>
      <c r="N39" s="134">
        <v>6</v>
      </c>
      <c r="O39" s="134" t="s">
        <v>9</v>
      </c>
      <c r="P39" s="134">
        <v>20</v>
      </c>
      <c r="Q39" s="134">
        <v>222</v>
      </c>
      <c r="R39" s="134">
        <f t="shared" si="6"/>
        <v>122</v>
      </c>
      <c r="S39" s="134">
        <v>28</v>
      </c>
      <c r="T39" s="134" t="s">
        <v>9</v>
      </c>
      <c r="U39" s="134">
        <v>94</v>
      </c>
      <c r="V39" s="141">
        <v>37</v>
      </c>
      <c r="W39" s="39"/>
      <c r="X39" s="39"/>
      <c r="Y39" s="39"/>
      <c r="Z39" s="39"/>
    </row>
    <row r="40" spans="1:26" s="40" customFormat="1" ht="12" customHeight="1">
      <c r="A40" s="38"/>
      <c r="B40" s="38"/>
      <c r="C40" s="19" t="s">
        <v>62</v>
      </c>
      <c r="D40" s="41"/>
      <c r="E40" s="133">
        <f t="shared" si="7"/>
        <v>3965</v>
      </c>
      <c r="F40" s="134">
        <f t="shared" si="8"/>
        <v>3728</v>
      </c>
      <c r="G40" s="134">
        <f t="shared" si="5"/>
        <v>3460</v>
      </c>
      <c r="H40" s="134">
        <v>3373</v>
      </c>
      <c r="I40" s="134">
        <v>30</v>
      </c>
      <c r="J40" s="134">
        <v>1</v>
      </c>
      <c r="K40" s="134">
        <v>56</v>
      </c>
      <c r="L40" s="134">
        <f t="shared" si="3"/>
        <v>2731</v>
      </c>
      <c r="M40" s="134">
        <v>2693</v>
      </c>
      <c r="N40" s="134">
        <v>11</v>
      </c>
      <c r="O40" s="134">
        <v>1</v>
      </c>
      <c r="P40" s="134">
        <v>26</v>
      </c>
      <c r="Q40" s="134">
        <v>268</v>
      </c>
      <c r="R40" s="134">
        <f t="shared" si="6"/>
        <v>202</v>
      </c>
      <c r="S40" s="134">
        <v>52</v>
      </c>
      <c r="T40" s="134">
        <v>2</v>
      </c>
      <c r="U40" s="134">
        <v>148</v>
      </c>
      <c r="V40" s="141">
        <v>35</v>
      </c>
      <c r="W40" s="39"/>
      <c r="X40" s="39"/>
      <c r="Y40" s="39"/>
      <c r="Z40" s="39"/>
    </row>
    <row r="41" spans="1:26" s="40" customFormat="1" ht="12" customHeight="1">
      <c r="A41" s="38"/>
      <c r="B41" s="38"/>
      <c r="C41" s="19" t="s">
        <v>63</v>
      </c>
      <c r="D41" s="41"/>
      <c r="E41" s="133">
        <f t="shared" si="7"/>
        <v>4204</v>
      </c>
      <c r="F41" s="134">
        <f t="shared" si="8"/>
        <v>3398</v>
      </c>
      <c r="G41" s="134">
        <f t="shared" si="5"/>
        <v>3085</v>
      </c>
      <c r="H41" s="134">
        <v>2951</v>
      </c>
      <c r="I41" s="134">
        <v>69</v>
      </c>
      <c r="J41" s="134" t="s">
        <v>9</v>
      </c>
      <c r="K41" s="134">
        <v>65</v>
      </c>
      <c r="L41" s="134">
        <f t="shared" si="3"/>
        <v>2191</v>
      </c>
      <c r="M41" s="134">
        <v>2129</v>
      </c>
      <c r="N41" s="134">
        <v>39</v>
      </c>
      <c r="O41" s="134" t="s">
        <v>9</v>
      </c>
      <c r="P41" s="134">
        <v>23</v>
      </c>
      <c r="Q41" s="134">
        <v>313</v>
      </c>
      <c r="R41" s="134">
        <f t="shared" si="6"/>
        <v>766</v>
      </c>
      <c r="S41" s="134">
        <v>180</v>
      </c>
      <c r="T41" s="134" t="s">
        <v>9</v>
      </c>
      <c r="U41" s="134">
        <v>586</v>
      </c>
      <c r="V41" s="141">
        <v>40</v>
      </c>
      <c r="W41" s="39"/>
      <c r="X41" s="39"/>
      <c r="Y41" s="39"/>
      <c r="Z41" s="39"/>
    </row>
    <row r="42" spans="1:26" s="40" customFormat="1" ht="12" customHeight="1">
      <c r="A42" s="38"/>
      <c r="B42" s="38"/>
      <c r="C42" s="19" t="s">
        <v>64</v>
      </c>
      <c r="D42" s="41"/>
      <c r="E42" s="133">
        <f t="shared" si="7"/>
        <v>3002</v>
      </c>
      <c r="F42" s="134">
        <f t="shared" si="8"/>
        <v>1565</v>
      </c>
      <c r="G42" s="134">
        <f t="shared" si="5"/>
        <v>1447</v>
      </c>
      <c r="H42" s="134">
        <v>1315</v>
      </c>
      <c r="I42" s="134">
        <v>77</v>
      </c>
      <c r="J42" s="134" t="s">
        <v>9</v>
      </c>
      <c r="K42" s="134">
        <v>55</v>
      </c>
      <c r="L42" s="134">
        <f t="shared" si="3"/>
        <v>884</v>
      </c>
      <c r="M42" s="134">
        <v>817</v>
      </c>
      <c r="N42" s="134">
        <v>42</v>
      </c>
      <c r="O42" s="134" t="s">
        <v>9</v>
      </c>
      <c r="P42" s="134">
        <v>25</v>
      </c>
      <c r="Q42" s="134">
        <v>118</v>
      </c>
      <c r="R42" s="134">
        <f t="shared" si="6"/>
        <v>1407</v>
      </c>
      <c r="S42" s="134">
        <v>247</v>
      </c>
      <c r="T42" s="134">
        <v>1</v>
      </c>
      <c r="U42" s="134">
        <v>1159</v>
      </c>
      <c r="V42" s="141">
        <v>30</v>
      </c>
      <c r="W42" s="39"/>
      <c r="X42" s="39"/>
      <c r="Y42" s="39"/>
      <c r="Z42" s="39"/>
    </row>
    <row r="43" spans="1:26" s="40" customFormat="1" ht="12" customHeight="1">
      <c r="A43" s="38"/>
      <c r="B43" s="38"/>
      <c r="C43" s="19" t="s">
        <v>65</v>
      </c>
      <c r="D43" s="41"/>
      <c r="E43" s="133">
        <f t="shared" si="7"/>
        <v>2462</v>
      </c>
      <c r="F43" s="134">
        <f t="shared" si="8"/>
        <v>946</v>
      </c>
      <c r="G43" s="134">
        <f t="shared" si="5"/>
        <v>896</v>
      </c>
      <c r="H43" s="134">
        <v>793</v>
      </c>
      <c r="I43" s="134">
        <v>65</v>
      </c>
      <c r="J43" s="134" t="s">
        <v>9</v>
      </c>
      <c r="K43" s="134">
        <v>38</v>
      </c>
      <c r="L43" s="134">
        <f t="shared" si="3"/>
        <v>375</v>
      </c>
      <c r="M43" s="134">
        <v>336</v>
      </c>
      <c r="N43" s="134">
        <v>31</v>
      </c>
      <c r="O43" s="134" t="s">
        <v>9</v>
      </c>
      <c r="P43" s="134">
        <v>8</v>
      </c>
      <c r="Q43" s="134">
        <v>50</v>
      </c>
      <c r="R43" s="134">
        <f t="shared" si="6"/>
        <v>1484</v>
      </c>
      <c r="S43" s="134">
        <v>192</v>
      </c>
      <c r="T43" s="134" t="s">
        <v>9</v>
      </c>
      <c r="U43" s="134">
        <v>1292</v>
      </c>
      <c r="V43" s="141">
        <v>32</v>
      </c>
      <c r="W43" s="39"/>
      <c r="X43" s="39"/>
      <c r="Y43" s="39"/>
      <c r="Z43" s="39"/>
    </row>
    <row r="44" spans="1:26" s="40" customFormat="1" ht="12" customHeight="1">
      <c r="A44" s="38"/>
      <c r="B44" s="38"/>
      <c r="C44" s="19" t="s">
        <v>66</v>
      </c>
      <c r="D44" s="41"/>
      <c r="E44" s="133">
        <f t="shared" si="7"/>
        <v>2076</v>
      </c>
      <c r="F44" s="134">
        <f t="shared" si="8"/>
        <v>517</v>
      </c>
      <c r="G44" s="134">
        <f t="shared" si="5"/>
        <v>487</v>
      </c>
      <c r="H44" s="134">
        <v>423</v>
      </c>
      <c r="I44" s="134">
        <v>42</v>
      </c>
      <c r="J44" s="134" t="s">
        <v>9</v>
      </c>
      <c r="K44" s="134">
        <v>22</v>
      </c>
      <c r="L44" s="134">
        <f t="shared" si="3"/>
        <v>127</v>
      </c>
      <c r="M44" s="134">
        <v>114</v>
      </c>
      <c r="N44" s="134">
        <v>8</v>
      </c>
      <c r="O44" s="134" t="s">
        <v>9</v>
      </c>
      <c r="P44" s="134">
        <v>5</v>
      </c>
      <c r="Q44" s="134">
        <v>30</v>
      </c>
      <c r="R44" s="134">
        <f t="shared" si="6"/>
        <v>1540</v>
      </c>
      <c r="S44" s="134">
        <v>176</v>
      </c>
      <c r="T44" s="134" t="s">
        <v>9</v>
      </c>
      <c r="U44" s="134">
        <v>1364</v>
      </c>
      <c r="V44" s="141">
        <v>19</v>
      </c>
      <c r="W44" s="39"/>
      <c r="X44" s="39"/>
      <c r="Y44" s="39"/>
      <c r="Z44" s="39"/>
    </row>
    <row r="45" spans="1:26" s="40" customFormat="1" ht="12" customHeight="1">
      <c r="A45" s="38"/>
      <c r="B45" s="38"/>
      <c r="C45" s="19" t="s">
        <v>67</v>
      </c>
      <c r="D45" s="41"/>
      <c r="E45" s="133">
        <f t="shared" si="7"/>
        <v>1523</v>
      </c>
      <c r="F45" s="134">
        <f t="shared" si="8"/>
        <v>271</v>
      </c>
      <c r="G45" s="134">
        <f t="shared" si="5"/>
        <v>260</v>
      </c>
      <c r="H45" s="134">
        <v>207</v>
      </c>
      <c r="I45" s="134">
        <v>26</v>
      </c>
      <c r="J45" s="134" t="s">
        <v>9</v>
      </c>
      <c r="K45" s="134">
        <v>27</v>
      </c>
      <c r="L45" s="134">
        <f t="shared" si="3"/>
        <v>55</v>
      </c>
      <c r="M45" s="134">
        <v>40</v>
      </c>
      <c r="N45" s="134">
        <v>8</v>
      </c>
      <c r="O45" s="134" t="s">
        <v>9</v>
      </c>
      <c r="P45" s="134">
        <v>7</v>
      </c>
      <c r="Q45" s="134">
        <v>11</v>
      </c>
      <c r="R45" s="134">
        <f t="shared" si="6"/>
        <v>1241</v>
      </c>
      <c r="S45" s="134">
        <v>136</v>
      </c>
      <c r="T45" s="134">
        <v>1</v>
      </c>
      <c r="U45" s="134">
        <v>1104</v>
      </c>
      <c r="V45" s="141">
        <v>11</v>
      </c>
      <c r="W45" s="39"/>
      <c r="X45" s="39"/>
      <c r="Y45" s="39"/>
      <c r="Z45" s="39"/>
    </row>
    <row r="46" spans="1:26" s="40" customFormat="1" ht="12" customHeight="1">
      <c r="A46" s="38"/>
      <c r="B46" s="38"/>
      <c r="C46" s="19" t="s">
        <v>68</v>
      </c>
      <c r="D46" s="41"/>
      <c r="E46" s="133">
        <f t="shared" si="7"/>
        <v>1027</v>
      </c>
      <c r="F46" s="134">
        <f t="shared" si="8"/>
        <v>114</v>
      </c>
      <c r="G46" s="134">
        <f t="shared" si="5"/>
        <v>111</v>
      </c>
      <c r="H46" s="134">
        <v>88</v>
      </c>
      <c r="I46" s="134">
        <v>14</v>
      </c>
      <c r="J46" s="134" t="s">
        <v>9</v>
      </c>
      <c r="K46" s="134">
        <v>9</v>
      </c>
      <c r="L46" s="134">
        <f t="shared" si="3"/>
        <v>28</v>
      </c>
      <c r="M46" s="134">
        <v>23</v>
      </c>
      <c r="N46" s="134">
        <v>4</v>
      </c>
      <c r="O46" s="134" t="s">
        <v>9</v>
      </c>
      <c r="P46" s="134">
        <v>1</v>
      </c>
      <c r="Q46" s="134">
        <v>3</v>
      </c>
      <c r="R46" s="134">
        <f t="shared" si="6"/>
        <v>904</v>
      </c>
      <c r="S46" s="134">
        <v>75</v>
      </c>
      <c r="T46" s="134">
        <v>1</v>
      </c>
      <c r="U46" s="134">
        <v>828</v>
      </c>
      <c r="V46" s="141">
        <v>9</v>
      </c>
      <c r="W46" s="39"/>
      <c r="X46" s="39"/>
      <c r="Y46" s="39"/>
      <c r="Z46" s="39"/>
    </row>
    <row r="47" spans="1:26" s="40" customFormat="1" ht="12" customHeight="1">
      <c r="A47" s="38"/>
      <c r="B47" s="41" t="s">
        <v>69</v>
      </c>
      <c r="C47" s="41"/>
      <c r="D47" s="41"/>
      <c r="E47" s="133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41"/>
      <c r="W47" s="39"/>
      <c r="X47" s="39"/>
      <c r="Y47" s="39"/>
      <c r="Z47" s="39"/>
    </row>
    <row r="48" spans="1:26" s="40" customFormat="1" ht="12" customHeight="1">
      <c r="A48" s="38"/>
      <c r="B48" s="38"/>
      <c r="C48" s="41" t="s">
        <v>70</v>
      </c>
      <c r="D48" s="41"/>
      <c r="E48" s="133">
        <f>SUM(F48+R48+V48)</f>
        <v>10090</v>
      </c>
      <c r="F48" s="134">
        <f>SUM(G48+Q48)</f>
        <v>3413</v>
      </c>
      <c r="G48" s="134">
        <f>SUM(G49:G50)</f>
        <v>3201</v>
      </c>
      <c r="H48" s="134">
        <f>SUM(H49:H50)</f>
        <v>2826</v>
      </c>
      <c r="I48" s="134">
        <f>SUM(I49:I50)</f>
        <v>224</v>
      </c>
      <c r="J48" s="134" t="s">
        <v>9</v>
      </c>
      <c r="K48" s="134">
        <f>SUM(K49:K50)</f>
        <v>151</v>
      </c>
      <c r="L48" s="134">
        <f t="shared" si="3"/>
        <v>1469</v>
      </c>
      <c r="M48" s="134">
        <f>SUM(M49:M50)</f>
        <v>1330</v>
      </c>
      <c r="N48" s="134">
        <f>SUM(N49:N50)</f>
        <v>93</v>
      </c>
      <c r="O48" s="134" t="s">
        <v>9</v>
      </c>
      <c r="P48" s="134">
        <f>SUM(P49:P50)</f>
        <v>46</v>
      </c>
      <c r="Q48" s="134">
        <f>SUM(Q49:Q50)</f>
        <v>212</v>
      </c>
      <c r="R48" s="134">
        <f>SUM(S48:U48)</f>
        <v>6576</v>
      </c>
      <c r="S48" s="134">
        <f>SUM(S49:S50)</f>
        <v>826</v>
      </c>
      <c r="T48" s="134">
        <f>SUM(T49:T50)</f>
        <v>3</v>
      </c>
      <c r="U48" s="134">
        <f>SUM(U49:U50)</f>
        <v>5747</v>
      </c>
      <c r="V48" s="134">
        <f>SUM(V49:V50)</f>
        <v>101</v>
      </c>
      <c r="W48" s="39"/>
      <c r="X48" s="39"/>
      <c r="Y48" s="39"/>
      <c r="Z48" s="39"/>
    </row>
    <row r="49" spans="1:26" s="40" customFormat="1" ht="12" customHeight="1">
      <c r="A49" s="38"/>
      <c r="B49" s="38"/>
      <c r="C49" s="164" t="s">
        <v>71</v>
      </c>
      <c r="D49" s="164"/>
      <c r="E49" s="133">
        <f>SUM(F49+R49+V49)</f>
        <v>5464</v>
      </c>
      <c r="F49" s="134">
        <f>SUM(G49+Q49)</f>
        <v>2511</v>
      </c>
      <c r="G49" s="134">
        <f t="shared" si="5"/>
        <v>2343</v>
      </c>
      <c r="H49" s="134">
        <v>2108</v>
      </c>
      <c r="I49" s="134">
        <v>142</v>
      </c>
      <c r="J49" s="134" t="s">
        <v>9</v>
      </c>
      <c r="K49" s="134">
        <v>93</v>
      </c>
      <c r="L49" s="134">
        <f t="shared" si="3"/>
        <v>1259</v>
      </c>
      <c r="M49" s="134">
        <v>1153</v>
      </c>
      <c r="N49" s="134">
        <v>73</v>
      </c>
      <c r="O49" s="134" t="s">
        <v>9</v>
      </c>
      <c r="P49" s="134">
        <v>33</v>
      </c>
      <c r="Q49" s="134">
        <v>168</v>
      </c>
      <c r="R49" s="134">
        <f>SUM(S49:U49)</f>
        <v>2891</v>
      </c>
      <c r="S49" s="134">
        <v>439</v>
      </c>
      <c r="T49" s="134">
        <v>1</v>
      </c>
      <c r="U49" s="134">
        <v>2451</v>
      </c>
      <c r="V49" s="141">
        <v>62</v>
      </c>
      <c r="W49" s="39"/>
      <c r="X49" s="39"/>
      <c r="Y49" s="39"/>
      <c r="Z49" s="39"/>
    </row>
    <row r="50" spans="1:26" s="40" customFormat="1" ht="12" customHeight="1">
      <c r="A50" s="38"/>
      <c r="B50" s="38"/>
      <c r="C50" s="164" t="s">
        <v>72</v>
      </c>
      <c r="D50" s="164"/>
      <c r="E50" s="133">
        <f>SUM(F50+R50+V50)</f>
        <v>4626</v>
      </c>
      <c r="F50" s="134">
        <f>SUM(G50+Q50)</f>
        <v>902</v>
      </c>
      <c r="G50" s="134">
        <f t="shared" si="5"/>
        <v>858</v>
      </c>
      <c r="H50" s="134">
        <v>718</v>
      </c>
      <c r="I50" s="134">
        <v>82</v>
      </c>
      <c r="J50" s="134" t="s">
        <v>9</v>
      </c>
      <c r="K50" s="134">
        <v>58</v>
      </c>
      <c r="L50" s="134">
        <f t="shared" si="3"/>
        <v>210</v>
      </c>
      <c r="M50" s="134">
        <v>177</v>
      </c>
      <c r="N50" s="134">
        <v>20</v>
      </c>
      <c r="O50" s="134" t="s">
        <v>9</v>
      </c>
      <c r="P50" s="134">
        <v>13</v>
      </c>
      <c r="Q50" s="134">
        <v>44</v>
      </c>
      <c r="R50" s="134">
        <f>SUM(S50:U50)</f>
        <v>3685</v>
      </c>
      <c r="S50" s="134">
        <v>387</v>
      </c>
      <c r="T50" s="134">
        <v>2</v>
      </c>
      <c r="U50" s="134">
        <v>3296</v>
      </c>
      <c r="V50" s="141">
        <v>39</v>
      </c>
      <c r="W50" s="39"/>
      <c r="X50" s="39"/>
      <c r="Y50" s="39"/>
      <c r="Z50" s="39"/>
    </row>
    <row r="51" spans="1:26" s="40" customFormat="1" ht="12" customHeight="1">
      <c r="A51" s="38"/>
      <c r="B51" s="41" t="s">
        <v>75</v>
      </c>
      <c r="C51" s="43"/>
      <c r="D51" s="41"/>
      <c r="E51" s="133">
        <f aca="true" t="shared" si="9" ref="E51:K51">SUM(E52:E66)</f>
        <v>44432</v>
      </c>
      <c r="F51" s="134">
        <f t="shared" si="9"/>
        <v>22551</v>
      </c>
      <c r="G51" s="134">
        <f t="shared" si="9"/>
        <v>21416</v>
      </c>
      <c r="H51" s="134">
        <f t="shared" si="9"/>
        <v>14741</v>
      </c>
      <c r="I51" s="134">
        <f t="shared" si="9"/>
        <v>6193</v>
      </c>
      <c r="J51" s="134">
        <f t="shared" si="9"/>
        <v>205</v>
      </c>
      <c r="K51" s="134">
        <f t="shared" si="9"/>
        <v>277</v>
      </c>
      <c r="L51" s="134">
        <f t="shared" si="3"/>
        <v>17927</v>
      </c>
      <c r="M51" s="134">
        <f>SUM(M52:M66)</f>
        <v>12996</v>
      </c>
      <c r="N51" s="134">
        <f>SUM(N52:N66)</f>
        <v>4473</v>
      </c>
      <c r="O51" s="134">
        <f>SUM(O52:O66)</f>
        <v>200</v>
      </c>
      <c r="P51" s="134">
        <f>SUM(P52:P66)</f>
        <v>258</v>
      </c>
      <c r="Q51" s="134">
        <f>SUM(Q52:Q66)</f>
        <v>1135</v>
      </c>
      <c r="R51" s="134">
        <f>SUM(S51:U51)</f>
        <v>21360</v>
      </c>
      <c r="S51" s="134">
        <f>SUM(S52:S66)</f>
        <v>11833</v>
      </c>
      <c r="T51" s="134">
        <f>SUM(T52:T66)</f>
        <v>2218</v>
      </c>
      <c r="U51" s="134">
        <f>SUM(U52:U66)</f>
        <v>7309</v>
      </c>
      <c r="V51" s="134">
        <f>SUM(V52:V66)</f>
        <v>521</v>
      </c>
      <c r="W51" s="39"/>
      <c r="X51" s="39"/>
      <c r="Y51" s="39"/>
      <c r="Z51" s="39"/>
    </row>
    <row r="52" spans="1:26" s="40" customFormat="1" ht="13.5" customHeight="1">
      <c r="A52" s="38"/>
      <c r="B52" s="38"/>
      <c r="C52" s="19" t="s">
        <v>111</v>
      </c>
      <c r="D52" s="41" t="s">
        <v>8</v>
      </c>
      <c r="E52" s="133">
        <f>SUM(F52+R52+V52)</f>
        <v>2346</v>
      </c>
      <c r="F52" s="134">
        <f>SUM(G52+Q52)</f>
        <v>355</v>
      </c>
      <c r="G52" s="134">
        <f t="shared" si="5"/>
        <v>304</v>
      </c>
      <c r="H52" s="134">
        <v>168</v>
      </c>
      <c r="I52" s="134">
        <v>10</v>
      </c>
      <c r="J52" s="134">
        <v>124</v>
      </c>
      <c r="K52" s="134">
        <v>2</v>
      </c>
      <c r="L52" s="134">
        <f t="shared" si="3"/>
        <v>295</v>
      </c>
      <c r="M52" s="134">
        <v>163</v>
      </c>
      <c r="N52" s="134">
        <v>10</v>
      </c>
      <c r="O52" s="134">
        <v>120</v>
      </c>
      <c r="P52" s="134">
        <v>2</v>
      </c>
      <c r="Q52" s="134">
        <v>51</v>
      </c>
      <c r="R52" s="134">
        <f aca="true" t="shared" si="10" ref="R52:R66">SUM(S52:U52)</f>
        <v>1956</v>
      </c>
      <c r="S52" s="134">
        <v>29</v>
      </c>
      <c r="T52" s="134">
        <v>1909</v>
      </c>
      <c r="U52" s="134">
        <v>18</v>
      </c>
      <c r="V52" s="141">
        <v>35</v>
      </c>
      <c r="W52" s="39"/>
      <c r="X52" s="39"/>
      <c r="Y52" s="39"/>
      <c r="Z52" s="39"/>
    </row>
    <row r="53" spans="1:26" s="40" customFormat="1" ht="12" customHeight="1">
      <c r="A53" s="38"/>
      <c r="B53" s="38"/>
      <c r="C53" s="19" t="s">
        <v>55</v>
      </c>
      <c r="D53" s="41"/>
      <c r="E53" s="133">
        <f aca="true" t="shared" si="11" ref="E53:E66">SUM(F53+R53+V53)</f>
        <v>2223</v>
      </c>
      <c r="F53" s="134">
        <f aca="true" t="shared" si="12" ref="F53:F66">SUM(G53+Q53)</f>
        <v>1676</v>
      </c>
      <c r="G53" s="134">
        <f t="shared" si="5"/>
        <v>1473</v>
      </c>
      <c r="H53" s="134">
        <v>1340</v>
      </c>
      <c r="I53" s="134">
        <v>57</v>
      </c>
      <c r="J53" s="134">
        <v>60</v>
      </c>
      <c r="K53" s="134">
        <v>16</v>
      </c>
      <c r="L53" s="134">
        <f t="shared" si="3"/>
        <v>1432</v>
      </c>
      <c r="M53" s="134">
        <v>1310</v>
      </c>
      <c r="N53" s="134">
        <v>47</v>
      </c>
      <c r="O53" s="134">
        <v>59</v>
      </c>
      <c r="P53" s="134">
        <v>16</v>
      </c>
      <c r="Q53" s="134">
        <v>203</v>
      </c>
      <c r="R53" s="134">
        <f t="shared" si="10"/>
        <v>513</v>
      </c>
      <c r="S53" s="134">
        <v>223</v>
      </c>
      <c r="T53" s="134">
        <v>263</v>
      </c>
      <c r="U53" s="134">
        <v>27</v>
      </c>
      <c r="V53" s="141">
        <v>34</v>
      </c>
      <c r="W53" s="39"/>
      <c r="X53" s="39"/>
      <c r="Y53" s="39"/>
      <c r="Z53" s="39"/>
    </row>
    <row r="54" spans="1:26" s="40" customFormat="1" ht="12" customHeight="1">
      <c r="A54" s="38"/>
      <c r="B54" s="38"/>
      <c r="C54" s="19" t="s">
        <v>56</v>
      </c>
      <c r="D54" s="41"/>
      <c r="E54" s="133">
        <f t="shared" si="11"/>
        <v>2586</v>
      </c>
      <c r="F54" s="134">
        <f t="shared" si="12"/>
        <v>1977</v>
      </c>
      <c r="G54" s="134">
        <f t="shared" si="5"/>
        <v>1824</v>
      </c>
      <c r="H54" s="134">
        <v>1610</v>
      </c>
      <c r="I54" s="134">
        <v>159</v>
      </c>
      <c r="J54" s="134">
        <v>10</v>
      </c>
      <c r="K54" s="134">
        <v>45</v>
      </c>
      <c r="L54" s="134">
        <f t="shared" si="3"/>
        <v>1756</v>
      </c>
      <c r="M54" s="134">
        <v>1564</v>
      </c>
      <c r="N54" s="134">
        <v>137</v>
      </c>
      <c r="O54" s="134">
        <v>10</v>
      </c>
      <c r="P54" s="134">
        <v>45</v>
      </c>
      <c r="Q54" s="134">
        <v>153</v>
      </c>
      <c r="R54" s="134">
        <f t="shared" si="10"/>
        <v>559</v>
      </c>
      <c r="S54" s="134">
        <v>525</v>
      </c>
      <c r="T54" s="134">
        <v>13</v>
      </c>
      <c r="U54" s="134">
        <v>21</v>
      </c>
      <c r="V54" s="141">
        <v>50</v>
      </c>
      <c r="W54" s="39"/>
      <c r="X54" s="39"/>
      <c r="Y54" s="39"/>
      <c r="Z54" s="39"/>
    </row>
    <row r="55" spans="1:26" s="40" customFormat="1" ht="12" customHeight="1">
      <c r="A55" s="38"/>
      <c r="B55" s="38"/>
      <c r="C55" s="19" t="s">
        <v>57</v>
      </c>
      <c r="D55" s="41"/>
      <c r="E55" s="133">
        <f t="shared" si="11"/>
        <v>3006</v>
      </c>
      <c r="F55" s="134">
        <f t="shared" si="12"/>
        <v>2123</v>
      </c>
      <c r="G55" s="134">
        <f t="shared" si="5"/>
        <v>2002</v>
      </c>
      <c r="H55" s="134">
        <v>1527</v>
      </c>
      <c r="I55" s="134">
        <v>388</v>
      </c>
      <c r="J55" s="134">
        <v>5</v>
      </c>
      <c r="K55" s="134">
        <v>82</v>
      </c>
      <c r="L55" s="134">
        <f t="shared" si="3"/>
        <v>1861</v>
      </c>
      <c r="M55" s="134">
        <v>1458</v>
      </c>
      <c r="N55" s="134">
        <v>316</v>
      </c>
      <c r="O55" s="134">
        <v>5</v>
      </c>
      <c r="P55" s="134">
        <v>82</v>
      </c>
      <c r="Q55" s="134">
        <v>121</v>
      </c>
      <c r="R55" s="134">
        <f t="shared" si="10"/>
        <v>824</v>
      </c>
      <c r="S55" s="134">
        <v>796</v>
      </c>
      <c r="T55" s="134">
        <v>11</v>
      </c>
      <c r="U55" s="134">
        <v>17</v>
      </c>
      <c r="V55" s="141">
        <v>59</v>
      </c>
      <c r="W55" s="39"/>
      <c r="X55" s="39"/>
      <c r="Y55" s="39"/>
      <c r="Z55" s="39"/>
    </row>
    <row r="56" spans="1:26" s="40" customFormat="1" ht="12" customHeight="1">
      <c r="A56" s="38"/>
      <c r="B56" s="38"/>
      <c r="C56" s="19" t="s">
        <v>58</v>
      </c>
      <c r="D56" s="41"/>
      <c r="E56" s="133">
        <f t="shared" si="11"/>
        <v>3559</v>
      </c>
      <c r="F56" s="134">
        <f t="shared" si="12"/>
        <v>2496</v>
      </c>
      <c r="G56" s="134">
        <f t="shared" si="5"/>
        <v>2356</v>
      </c>
      <c r="H56" s="134">
        <v>1695</v>
      </c>
      <c r="I56" s="134">
        <v>615</v>
      </c>
      <c r="J56" s="134">
        <v>3</v>
      </c>
      <c r="K56" s="134">
        <v>43</v>
      </c>
      <c r="L56" s="134">
        <f t="shared" si="3"/>
        <v>2161</v>
      </c>
      <c r="M56" s="134">
        <v>1584</v>
      </c>
      <c r="N56" s="134">
        <v>532</v>
      </c>
      <c r="O56" s="134">
        <v>3</v>
      </c>
      <c r="P56" s="134">
        <v>42</v>
      </c>
      <c r="Q56" s="134">
        <v>140</v>
      </c>
      <c r="R56" s="134">
        <f t="shared" si="10"/>
        <v>1005</v>
      </c>
      <c r="S56" s="134">
        <v>962</v>
      </c>
      <c r="T56" s="134">
        <v>9</v>
      </c>
      <c r="U56" s="134">
        <v>34</v>
      </c>
      <c r="V56" s="141">
        <v>58</v>
      </c>
      <c r="W56" s="39"/>
      <c r="X56" s="39"/>
      <c r="Y56" s="39"/>
      <c r="Z56" s="39"/>
    </row>
    <row r="57" spans="1:26" s="40" customFormat="1" ht="12" customHeight="1">
      <c r="A57" s="38"/>
      <c r="B57" s="38"/>
      <c r="C57" s="19" t="s">
        <v>59</v>
      </c>
      <c r="D57" s="41"/>
      <c r="E57" s="133">
        <f t="shared" si="11"/>
        <v>3167</v>
      </c>
      <c r="F57" s="134">
        <f t="shared" si="12"/>
        <v>2390</v>
      </c>
      <c r="G57" s="134">
        <f t="shared" si="5"/>
        <v>2275</v>
      </c>
      <c r="H57" s="134">
        <v>1533</v>
      </c>
      <c r="I57" s="134">
        <v>721</v>
      </c>
      <c r="J57" s="134">
        <v>2</v>
      </c>
      <c r="K57" s="134">
        <v>19</v>
      </c>
      <c r="L57" s="134">
        <f t="shared" si="3"/>
        <v>2102</v>
      </c>
      <c r="M57" s="134">
        <v>1445</v>
      </c>
      <c r="N57" s="134">
        <v>637</v>
      </c>
      <c r="O57" s="134">
        <v>2</v>
      </c>
      <c r="P57" s="134">
        <v>18</v>
      </c>
      <c r="Q57" s="134">
        <v>115</v>
      </c>
      <c r="R57" s="134">
        <f t="shared" si="10"/>
        <v>738</v>
      </c>
      <c r="S57" s="134">
        <v>707</v>
      </c>
      <c r="T57" s="134">
        <v>3</v>
      </c>
      <c r="U57" s="134">
        <v>28</v>
      </c>
      <c r="V57" s="141">
        <v>39</v>
      </c>
      <c r="W57" s="39"/>
      <c r="X57" s="39"/>
      <c r="Y57" s="39"/>
      <c r="Z57" s="39"/>
    </row>
    <row r="58" spans="1:26" s="40" customFormat="1" ht="12" customHeight="1">
      <c r="A58" s="38"/>
      <c r="B58" s="38"/>
      <c r="C58" s="19" t="s">
        <v>60</v>
      </c>
      <c r="D58" s="41"/>
      <c r="E58" s="133">
        <f t="shared" si="11"/>
        <v>3062</v>
      </c>
      <c r="F58" s="134">
        <f t="shared" si="12"/>
        <v>2350</v>
      </c>
      <c r="G58" s="134">
        <f t="shared" si="5"/>
        <v>2249</v>
      </c>
      <c r="H58" s="134">
        <v>1444</v>
      </c>
      <c r="I58" s="134">
        <v>789</v>
      </c>
      <c r="J58" s="134">
        <v>1</v>
      </c>
      <c r="K58" s="134">
        <v>15</v>
      </c>
      <c r="L58" s="134">
        <f t="shared" si="3"/>
        <v>2022</v>
      </c>
      <c r="M58" s="134">
        <v>1337</v>
      </c>
      <c r="N58" s="134">
        <v>671</v>
      </c>
      <c r="O58" s="134">
        <v>1</v>
      </c>
      <c r="P58" s="134">
        <v>13</v>
      </c>
      <c r="Q58" s="134">
        <v>101</v>
      </c>
      <c r="R58" s="134">
        <f t="shared" si="10"/>
        <v>676</v>
      </c>
      <c r="S58" s="134">
        <v>646</v>
      </c>
      <c r="T58" s="134">
        <v>3</v>
      </c>
      <c r="U58" s="134">
        <v>27</v>
      </c>
      <c r="V58" s="141">
        <v>36</v>
      </c>
      <c r="W58" s="39"/>
      <c r="X58" s="39"/>
      <c r="Y58" s="39"/>
      <c r="Z58" s="39"/>
    </row>
    <row r="59" spans="1:26" s="40" customFormat="1" ht="12" customHeight="1">
      <c r="A59" s="38"/>
      <c r="B59" s="38"/>
      <c r="C59" s="19" t="s">
        <v>61</v>
      </c>
      <c r="D59" s="41"/>
      <c r="E59" s="133">
        <f t="shared" si="11"/>
        <v>3279</v>
      </c>
      <c r="F59" s="134">
        <f t="shared" si="12"/>
        <v>2447</v>
      </c>
      <c r="G59" s="134">
        <f t="shared" si="5"/>
        <v>2381</v>
      </c>
      <c r="H59" s="134">
        <v>1618</v>
      </c>
      <c r="I59" s="134">
        <v>752</v>
      </c>
      <c r="J59" s="134" t="s">
        <v>9</v>
      </c>
      <c r="K59" s="134">
        <v>11</v>
      </c>
      <c r="L59" s="134">
        <f t="shared" si="3"/>
        <v>2061</v>
      </c>
      <c r="M59" s="134">
        <v>1442</v>
      </c>
      <c r="N59" s="134">
        <v>608</v>
      </c>
      <c r="O59" s="134" t="s">
        <v>9</v>
      </c>
      <c r="P59" s="134">
        <v>11</v>
      </c>
      <c r="Q59" s="134">
        <v>66</v>
      </c>
      <c r="R59" s="134">
        <f t="shared" si="10"/>
        <v>806</v>
      </c>
      <c r="S59" s="134">
        <v>760</v>
      </c>
      <c r="T59" s="134">
        <v>2</v>
      </c>
      <c r="U59" s="134">
        <v>44</v>
      </c>
      <c r="V59" s="141">
        <v>26</v>
      </c>
      <c r="W59" s="39"/>
      <c r="X59" s="39"/>
      <c r="Y59" s="39"/>
      <c r="Z59" s="39"/>
    </row>
    <row r="60" spans="1:26" s="40" customFormat="1" ht="12" customHeight="1">
      <c r="A60" s="38"/>
      <c r="B60" s="38"/>
      <c r="C60" s="19" t="s">
        <v>62</v>
      </c>
      <c r="D60" s="41"/>
      <c r="E60" s="133">
        <f t="shared" si="11"/>
        <v>3873</v>
      </c>
      <c r="F60" s="134">
        <f t="shared" si="12"/>
        <v>2580</v>
      </c>
      <c r="G60" s="134">
        <f t="shared" si="5"/>
        <v>2508</v>
      </c>
      <c r="H60" s="134">
        <v>1660</v>
      </c>
      <c r="I60" s="134">
        <v>834</v>
      </c>
      <c r="J60" s="134" t="s">
        <v>9</v>
      </c>
      <c r="K60" s="134">
        <v>14</v>
      </c>
      <c r="L60" s="134">
        <f t="shared" si="3"/>
        <v>2022</v>
      </c>
      <c r="M60" s="134">
        <v>1417</v>
      </c>
      <c r="N60" s="134">
        <v>594</v>
      </c>
      <c r="O60" s="134" t="s">
        <v>9</v>
      </c>
      <c r="P60" s="134">
        <v>11</v>
      </c>
      <c r="Q60" s="134">
        <v>72</v>
      </c>
      <c r="R60" s="134">
        <f t="shared" si="10"/>
        <v>1269</v>
      </c>
      <c r="S60" s="134">
        <v>1178</v>
      </c>
      <c r="T60" s="134">
        <v>1</v>
      </c>
      <c r="U60" s="134">
        <v>90</v>
      </c>
      <c r="V60" s="141">
        <v>24</v>
      </c>
      <c r="W60" s="39"/>
      <c r="X60" s="39"/>
      <c r="Y60" s="39"/>
      <c r="Z60" s="39"/>
    </row>
    <row r="61" spans="1:26" s="40" customFormat="1" ht="12" customHeight="1">
      <c r="A61" s="38"/>
      <c r="B61" s="38"/>
      <c r="C61" s="19" t="s">
        <v>63</v>
      </c>
      <c r="D61" s="41"/>
      <c r="E61" s="133">
        <f t="shared" si="11"/>
        <v>3955</v>
      </c>
      <c r="F61" s="134">
        <f t="shared" si="12"/>
        <v>2041</v>
      </c>
      <c r="G61" s="134">
        <f t="shared" si="5"/>
        <v>1971</v>
      </c>
      <c r="H61" s="134">
        <v>1165</v>
      </c>
      <c r="I61" s="134">
        <v>798</v>
      </c>
      <c r="J61" s="134" t="s">
        <v>9</v>
      </c>
      <c r="K61" s="134">
        <v>8</v>
      </c>
      <c r="L61" s="134">
        <f t="shared" si="3"/>
        <v>1370</v>
      </c>
      <c r="M61" s="134">
        <v>866</v>
      </c>
      <c r="N61" s="134">
        <v>497</v>
      </c>
      <c r="O61" s="134" t="s">
        <v>9</v>
      </c>
      <c r="P61" s="134">
        <v>7</v>
      </c>
      <c r="Q61" s="134">
        <v>70</v>
      </c>
      <c r="R61" s="134">
        <f t="shared" si="10"/>
        <v>1883</v>
      </c>
      <c r="S61" s="134">
        <v>1528</v>
      </c>
      <c r="T61" s="134" t="s">
        <v>9</v>
      </c>
      <c r="U61" s="134">
        <v>355</v>
      </c>
      <c r="V61" s="141">
        <v>31</v>
      </c>
      <c r="W61" s="39"/>
      <c r="X61" s="39"/>
      <c r="Y61" s="39"/>
      <c r="Z61" s="39"/>
    </row>
    <row r="62" spans="1:26" s="40" customFormat="1" ht="12" customHeight="1">
      <c r="A62" s="38"/>
      <c r="B62" s="38"/>
      <c r="C62" s="19" t="s">
        <v>64</v>
      </c>
      <c r="D62" s="41"/>
      <c r="E62" s="133">
        <f t="shared" si="11"/>
        <v>3021</v>
      </c>
      <c r="F62" s="134">
        <f t="shared" si="12"/>
        <v>951</v>
      </c>
      <c r="G62" s="134">
        <f t="shared" si="5"/>
        <v>933</v>
      </c>
      <c r="H62" s="134">
        <v>456</v>
      </c>
      <c r="I62" s="134">
        <v>466</v>
      </c>
      <c r="J62" s="134" t="s">
        <v>9</v>
      </c>
      <c r="K62" s="134">
        <v>11</v>
      </c>
      <c r="L62" s="134">
        <f t="shared" si="3"/>
        <v>516</v>
      </c>
      <c r="M62" s="134">
        <v>252</v>
      </c>
      <c r="N62" s="134">
        <v>256</v>
      </c>
      <c r="O62" s="134" t="s">
        <v>9</v>
      </c>
      <c r="P62" s="134">
        <v>8</v>
      </c>
      <c r="Q62" s="134">
        <v>18</v>
      </c>
      <c r="R62" s="134">
        <f t="shared" si="10"/>
        <v>2043</v>
      </c>
      <c r="S62" s="134">
        <v>1324</v>
      </c>
      <c r="T62" s="134" t="s">
        <v>9</v>
      </c>
      <c r="U62" s="134">
        <v>719</v>
      </c>
      <c r="V62" s="141">
        <v>27</v>
      </c>
      <c r="W62" s="39"/>
      <c r="X62" s="39"/>
      <c r="Y62" s="39"/>
      <c r="Z62" s="39"/>
    </row>
    <row r="63" spans="1:26" s="40" customFormat="1" ht="12" customHeight="1">
      <c r="A63" s="38"/>
      <c r="B63" s="38"/>
      <c r="C63" s="19" t="s">
        <v>65</v>
      </c>
      <c r="D63" s="41"/>
      <c r="E63" s="133">
        <f t="shared" si="11"/>
        <v>2691</v>
      </c>
      <c r="F63" s="134">
        <f t="shared" si="12"/>
        <v>578</v>
      </c>
      <c r="G63" s="134">
        <f t="shared" si="5"/>
        <v>567</v>
      </c>
      <c r="H63" s="134">
        <v>266</v>
      </c>
      <c r="I63" s="134">
        <v>298</v>
      </c>
      <c r="J63" s="134" t="s">
        <v>9</v>
      </c>
      <c r="K63" s="134">
        <v>3</v>
      </c>
      <c r="L63" s="134">
        <f t="shared" si="3"/>
        <v>208</v>
      </c>
      <c r="M63" s="134">
        <v>97</v>
      </c>
      <c r="N63" s="134">
        <v>109</v>
      </c>
      <c r="O63" s="134" t="s">
        <v>9</v>
      </c>
      <c r="P63" s="134">
        <v>2</v>
      </c>
      <c r="Q63" s="134">
        <v>11</v>
      </c>
      <c r="R63" s="134">
        <f t="shared" si="10"/>
        <v>2077</v>
      </c>
      <c r="S63" s="134">
        <v>1064</v>
      </c>
      <c r="T63" s="134" t="s">
        <v>9</v>
      </c>
      <c r="U63" s="134">
        <v>1013</v>
      </c>
      <c r="V63" s="141">
        <v>36</v>
      </c>
      <c r="W63" s="39"/>
      <c r="X63" s="39"/>
      <c r="Y63" s="39"/>
      <c r="Z63" s="39"/>
    </row>
    <row r="64" spans="1:26" s="40" customFormat="1" ht="12" customHeight="1">
      <c r="A64" s="38"/>
      <c r="B64" s="38"/>
      <c r="C64" s="19" t="s">
        <v>66</v>
      </c>
      <c r="D64" s="41"/>
      <c r="E64" s="133">
        <f t="shared" si="11"/>
        <v>2698</v>
      </c>
      <c r="F64" s="134">
        <f t="shared" si="12"/>
        <v>327</v>
      </c>
      <c r="G64" s="134">
        <f t="shared" si="5"/>
        <v>321</v>
      </c>
      <c r="H64" s="134">
        <v>151</v>
      </c>
      <c r="I64" s="134">
        <v>166</v>
      </c>
      <c r="J64" s="134" t="s">
        <v>9</v>
      </c>
      <c r="K64" s="134">
        <v>4</v>
      </c>
      <c r="L64" s="134">
        <f t="shared" si="3"/>
        <v>66</v>
      </c>
      <c r="M64" s="134">
        <v>36</v>
      </c>
      <c r="N64" s="134">
        <v>30</v>
      </c>
      <c r="O64" s="134" t="s">
        <v>9</v>
      </c>
      <c r="P64" s="134" t="s">
        <v>9</v>
      </c>
      <c r="Q64" s="134">
        <v>6</v>
      </c>
      <c r="R64" s="134">
        <f t="shared" si="10"/>
        <v>2346</v>
      </c>
      <c r="S64" s="134">
        <v>997</v>
      </c>
      <c r="T64" s="134">
        <v>1</v>
      </c>
      <c r="U64" s="134">
        <v>1348</v>
      </c>
      <c r="V64" s="141">
        <v>25</v>
      </c>
      <c r="W64" s="39"/>
      <c r="X64" s="39"/>
      <c r="Y64" s="39"/>
      <c r="Z64" s="39"/>
    </row>
    <row r="65" spans="1:26" s="40" customFormat="1" ht="12" customHeight="1">
      <c r="A65" s="38"/>
      <c r="B65" s="38"/>
      <c r="C65" s="19" t="s">
        <v>67</v>
      </c>
      <c r="D65" s="41"/>
      <c r="E65" s="133">
        <f t="shared" si="11"/>
        <v>2488</v>
      </c>
      <c r="F65" s="134">
        <f t="shared" si="12"/>
        <v>189</v>
      </c>
      <c r="G65" s="134">
        <f t="shared" si="5"/>
        <v>184</v>
      </c>
      <c r="H65" s="134">
        <v>82</v>
      </c>
      <c r="I65" s="134">
        <v>99</v>
      </c>
      <c r="J65" s="134" t="s">
        <v>9</v>
      </c>
      <c r="K65" s="134">
        <v>3</v>
      </c>
      <c r="L65" s="134">
        <f t="shared" si="3"/>
        <v>40</v>
      </c>
      <c r="M65" s="134">
        <v>17</v>
      </c>
      <c r="N65" s="134">
        <v>22</v>
      </c>
      <c r="O65" s="134" t="s">
        <v>9</v>
      </c>
      <c r="P65" s="134">
        <v>1</v>
      </c>
      <c r="Q65" s="134">
        <v>5</v>
      </c>
      <c r="R65" s="134">
        <f t="shared" si="10"/>
        <v>2275</v>
      </c>
      <c r="S65" s="134">
        <v>718</v>
      </c>
      <c r="T65" s="134">
        <v>1</v>
      </c>
      <c r="U65" s="134">
        <v>1556</v>
      </c>
      <c r="V65" s="141">
        <v>24</v>
      </c>
      <c r="W65" s="39"/>
      <c r="X65" s="39"/>
      <c r="Y65" s="39"/>
      <c r="Z65" s="39"/>
    </row>
    <row r="66" spans="1:26" s="40" customFormat="1" ht="12" customHeight="1">
      <c r="A66" s="38"/>
      <c r="B66" s="38"/>
      <c r="C66" s="19" t="s">
        <v>68</v>
      </c>
      <c r="D66" s="41"/>
      <c r="E66" s="133">
        <f t="shared" si="11"/>
        <v>2478</v>
      </c>
      <c r="F66" s="134">
        <f t="shared" si="12"/>
        <v>71</v>
      </c>
      <c r="G66" s="134">
        <f t="shared" si="5"/>
        <v>68</v>
      </c>
      <c r="H66" s="134">
        <v>26</v>
      </c>
      <c r="I66" s="134">
        <v>41</v>
      </c>
      <c r="J66" s="134" t="s">
        <v>9</v>
      </c>
      <c r="K66" s="134">
        <v>1</v>
      </c>
      <c r="L66" s="134">
        <f t="shared" si="3"/>
        <v>15</v>
      </c>
      <c r="M66" s="134">
        <v>8</v>
      </c>
      <c r="N66" s="134">
        <v>7</v>
      </c>
      <c r="O66" s="134" t="s">
        <v>9</v>
      </c>
      <c r="P66" s="134" t="s">
        <v>9</v>
      </c>
      <c r="Q66" s="134">
        <v>3</v>
      </c>
      <c r="R66" s="134">
        <f t="shared" si="10"/>
        <v>2390</v>
      </c>
      <c r="S66" s="134">
        <v>376</v>
      </c>
      <c r="T66" s="134">
        <v>2</v>
      </c>
      <c r="U66" s="134">
        <v>2012</v>
      </c>
      <c r="V66" s="141">
        <v>17</v>
      </c>
      <c r="W66" s="39"/>
      <c r="X66" s="39"/>
      <c r="Y66" s="39"/>
      <c r="Z66" s="39"/>
    </row>
    <row r="67" spans="1:26" s="40" customFormat="1" ht="12" customHeight="1">
      <c r="A67" s="38"/>
      <c r="B67" s="41" t="s">
        <v>69</v>
      </c>
      <c r="C67" s="41"/>
      <c r="D67" s="41"/>
      <c r="E67" s="133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41"/>
      <c r="W67" s="39"/>
      <c r="X67" s="39"/>
      <c r="Y67" s="39"/>
      <c r="Z67" s="39"/>
    </row>
    <row r="68" spans="1:26" s="40" customFormat="1" ht="12" customHeight="1">
      <c r="A68" s="38"/>
      <c r="B68" s="38"/>
      <c r="C68" s="41" t="s">
        <v>70</v>
      </c>
      <c r="D68" s="41"/>
      <c r="E68" s="133">
        <f>SUM(F68+R68+V68)</f>
        <v>13376</v>
      </c>
      <c r="F68" s="134">
        <f>SUM(G68+Q68)</f>
        <v>2116</v>
      </c>
      <c r="G68" s="134">
        <f t="shared" si="5"/>
        <v>2073</v>
      </c>
      <c r="H68" s="134">
        <f>SUM(H69:H70)</f>
        <v>981</v>
      </c>
      <c r="I68" s="134">
        <f>SUM(I69:I70)</f>
        <v>1070</v>
      </c>
      <c r="J68" s="134" t="s">
        <v>9</v>
      </c>
      <c r="K68" s="134">
        <f>SUM(K69:K70)</f>
        <v>22</v>
      </c>
      <c r="L68" s="134">
        <f>SUM(L69:L70)</f>
        <v>845</v>
      </c>
      <c r="M68" s="134">
        <f>SUM(M69:M70)</f>
        <v>410</v>
      </c>
      <c r="N68" s="134">
        <f>SUM(N69:N70)</f>
        <v>424</v>
      </c>
      <c r="O68" s="134" t="s">
        <v>9</v>
      </c>
      <c r="P68" s="134">
        <f>SUM(P69:P70)</f>
        <v>11</v>
      </c>
      <c r="Q68" s="134">
        <f>SUM(Q69:Q70)</f>
        <v>43</v>
      </c>
      <c r="R68" s="134">
        <f>SUM(S68:U68)</f>
        <v>11131</v>
      </c>
      <c r="S68" s="134">
        <f>SUM(S69:S70)</f>
        <v>4479</v>
      </c>
      <c r="T68" s="134">
        <f>SUM(T69:T70)</f>
        <v>4</v>
      </c>
      <c r="U68" s="134">
        <f>SUM(U69:U70)</f>
        <v>6648</v>
      </c>
      <c r="V68" s="134">
        <f>SUM(V69:V70)</f>
        <v>129</v>
      </c>
      <c r="W68" s="39"/>
      <c r="X68" s="39"/>
      <c r="Y68" s="39"/>
      <c r="Z68" s="39"/>
    </row>
    <row r="69" spans="1:26" s="40" customFormat="1" ht="12" customHeight="1">
      <c r="A69" s="38"/>
      <c r="B69" s="38"/>
      <c r="C69" s="164" t="s">
        <v>71</v>
      </c>
      <c r="D69" s="164"/>
      <c r="E69" s="133">
        <f>SUM(F69+R69+V69)</f>
        <v>5712</v>
      </c>
      <c r="F69" s="134">
        <f>SUM(G69+Q69)</f>
        <v>1529</v>
      </c>
      <c r="G69" s="134">
        <f t="shared" si="5"/>
        <v>1500</v>
      </c>
      <c r="H69" s="134">
        <v>722</v>
      </c>
      <c r="I69" s="136">
        <v>764</v>
      </c>
      <c r="J69" s="134" t="s">
        <v>9</v>
      </c>
      <c r="K69" s="134">
        <v>14</v>
      </c>
      <c r="L69" s="134">
        <f t="shared" si="3"/>
        <v>724</v>
      </c>
      <c r="M69" s="134">
        <v>349</v>
      </c>
      <c r="N69" s="134">
        <v>365</v>
      </c>
      <c r="O69" s="134" t="s">
        <v>9</v>
      </c>
      <c r="P69" s="134">
        <v>10</v>
      </c>
      <c r="Q69" s="134">
        <v>29</v>
      </c>
      <c r="R69" s="134">
        <f>SUM(S69:U69)</f>
        <v>4120</v>
      </c>
      <c r="S69" s="134">
        <v>2388</v>
      </c>
      <c r="T69" s="134" t="s">
        <v>9</v>
      </c>
      <c r="U69" s="134">
        <v>1732</v>
      </c>
      <c r="V69" s="141">
        <v>63</v>
      </c>
      <c r="W69" s="39"/>
      <c r="X69" s="39"/>
      <c r="Y69" s="39"/>
      <c r="Z69" s="39"/>
    </row>
    <row r="70" spans="1:26" s="40" customFormat="1" ht="12" customHeight="1">
      <c r="A70" s="44"/>
      <c r="B70" s="44"/>
      <c r="C70" s="159" t="s">
        <v>72</v>
      </c>
      <c r="D70" s="159"/>
      <c r="E70" s="133">
        <f>SUM(F70+R70+V70)</f>
        <v>7664</v>
      </c>
      <c r="F70" s="134">
        <f>SUM(G70+Q70)</f>
        <v>587</v>
      </c>
      <c r="G70" s="135">
        <f t="shared" si="5"/>
        <v>573</v>
      </c>
      <c r="H70" s="135">
        <v>259</v>
      </c>
      <c r="I70" s="136">
        <v>306</v>
      </c>
      <c r="J70" s="135" t="s">
        <v>9</v>
      </c>
      <c r="K70" s="135">
        <v>8</v>
      </c>
      <c r="L70" s="135">
        <f t="shared" si="3"/>
        <v>121</v>
      </c>
      <c r="M70" s="135">
        <v>61</v>
      </c>
      <c r="N70" s="135">
        <v>59</v>
      </c>
      <c r="O70" s="135" t="s">
        <v>9</v>
      </c>
      <c r="P70" s="135">
        <v>1</v>
      </c>
      <c r="Q70" s="135">
        <v>14</v>
      </c>
      <c r="R70" s="134">
        <f>SUM(S70:U70)</f>
        <v>7011</v>
      </c>
      <c r="S70" s="135">
        <v>2091</v>
      </c>
      <c r="T70" s="135">
        <v>4</v>
      </c>
      <c r="U70" s="135">
        <v>4916</v>
      </c>
      <c r="V70" s="141">
        <v>66</v>
      </c>
      <c r="W70" s="39"/>
      <c r="X70" s="39"/>
      <c r="Y70" s="39"/>
      <c r="Z70" s="39"/>
    </row>
    <row r="71" spans="1:53" s="13" customFormat="1" ht="12" customHeight="1">
      <c r="A71" s="176" t="s">
        <v>107</v>
      </c>
      <c r="B71" s="176"/>
      <c r="C71" s="176"/>
      <c r="D71" s="176"/>
      <c r="E71" s="176"/>
      <c r="F71" s="176"/>
      <c r="G71" s="176"/>
      <c r="H71" s="176"/>
      <c r="I71" s="176"/>
      <c r="J71" s="9"/>
      <c r="K71" s="14"/>
      <c r="L71" s="8"/>
      <c r="N71" s="8"/>
      <c r="O71" s="8"/>
      <c r="Q71" s="7"/>
      <c r="R71" s="142"/>
      <c r="S71" s="7"/>
      <c r="T71" s="7"/>
      <c r="U71" s="7"/>
      <c r="V71" s="140"/>
      <c r="W71" s="8"/>
      <c r="X71" s="8"/>
      <c r="Y71" s="8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</row>
    <row r="72" spans="1:21" ht="12" customHeight="1">
      <c r="A72" s="177" t="s">
        <v>121</v>
      </c>
      <c r="B72" s="177"/>
      <c r="C72" s="177"/>
      <c r="D72" s="177"/>
      <c r="E72" s="177"/>
      <c r="F72" s="177"/>
      <c r="G72" s="177"/>
      <c r="H72" s="177"/>
      <c r="I72" s="177"/>
      <c r="J72" s="3" t="s">
        <v>118</v>
      </c>
      <c r="K72" s="3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ht="12" customHeight="1">
      <c r="A73" s="177" t="s">
        <v>120</v>
      </c>
      <c r="B73" s="177"/>
      <c r="C73" s="177"/>
      <c r="D73" s="177"/>
      <c r="E73" s="177"/>
      <c r="F73" s="177"/>
      <c r="G73" s="177"/>
      <c r="H73" s="177"/>
      <c r="I73" s="177"/>
      <c r="J73" s="3"/>
      <c r="K73" s="3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ht="12" customHeight="1">
      <c r="A74" s="2"/>
      <c r="B74" s="2"/>
      <c r="C74" s="2"/>
      <c r="D74" s="2"/>
      <c r="E74" s="2"/>
      <c r="F74" s="2"/>
      <c r="G74" s="3"/>
      <c r="H74" s="3"/>
      <c r="I74" s="3"/>
      <c r="J74" s="3"/>
      <c r="K74" s="3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ht="12" customHeight="1">
      <c r="A75" s="2"/>
      <c r="B75" s="2"/>
      <c r="C75" s="2"/>
      <c r="D75" s="2"/>
      <c r="E75" s="2"/>
      <c r="F75" s="2"/>
      <c r="G75" s="3"/>
      <c r="H75" s="3"/>
      <c r="I75" s="3"/>
      <c r="J75" s="3"/>
      <c r="K75" s="3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ht="7.5" customHeight="1">
      <c r="A76" s="2"/>
      <c r="B76" s="2"/>
      <c r="C76" s="2"/>
      <c r="D76" s="2"/>
      <c r="E76" s="2"/>
      <c r="F76" s="2"/>
      <c r="G76" s="3"/>
      <c r="H76" s="3"/>
      <c r="I76" s="3"/>
      <c r="J76" s="3"/>
      <c r="K76" s="3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ht="12" customHeight="1">
      <c r="A77" s="2"/>
      <c r="B77" s="2"/>
      <c r="C77" s="2"/>
      <c r="D77" s="2"/>
      <c r="E77" s="2"/>
      <c r="F77" s="2"/>
      <c r="G77" s="3"/>
      <c r="H77" s="3"/>
      <c r="I77" s="3"/>
      <c r="J77" s="3"/>
      <c r="K77" s="3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ht="12" customHeight="1">
      <c r="A78" s="2"/>
      <c r="B78" s="2"/>
      <c r="C78" s="2"/>
      <c r="D78" s="2"/>
      <c r="E78" s="2"/>
      <c r="F78" s="2"/>
      <c r="G78" s="3"/>
      <c r="H78" s="3"/>
      <c r="I78" s="3"/>
      <c r="J78" s="3"/>
      <c r="K78" s="3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ht="12" customHeight="1">
      <c r="A79" s="2"/>
      <c r="B79" s="2"/>
      <c r="C79" s="2"/>
      <c r="D79" s="2"/>
      <c r="E79" s="2"/>
      <c r="F79" s="2"/>
      <c r="G79" s="3"/>
      <c r="H79" s="3"/>
      <c r="I79" s="3"/>
      <c r="J79" s="3"/>
      <c r="K79" s="3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ht="12" customHeight="1">
      <c r="A80" s="2"/>
      <c r="B80" s="2"/>
      <c r="C80" s="2"/>
      <c r="D80" s="2"/>
      <c r="E80" s="2"/>
      <c r="F80" s="2"/>
      <c r="G80" s="3"/>
      <c r="H80" s="3"/>
      <c r="I80" s="3"/>
      <c r="J80" s="3"/>
      <c r="K80" s="3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ht="12" customHeight="1">
      <c r="A81" s="2"/>
      <c r="B81" s="2"/>
      <c r="C81" s="2"/>
      <c r="D81" s="2"/>
      <c r="E81" s="2"/>
      <c r="F81" s="2"/>
      <c r="G81" s="3"/>
      <c r="H81" s="3"/>
      <c r="I81" s="3"/>
      <c r="J81" s="3"/>
      <c r="K81" s="3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ht="7.5" customHeight="1">
      <c r="A82" s="2"/>
      <c r="B82" s="2"/>
      <c r="C82" s="2"/>
      <c r="D82" s="2"/>
      <c r="E82" s="2"/>
      <c r="F82" s="2"/>
      <c r="G82" s="3"/>
      <c r="H82" s="3"/>
      <c r="I82" s="3"/>
      <c r="J82" s="3"/>
      <c r="K82" s="3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ht="12" customHeight="1">
      <c r="A83" s="2"/>
      <c r="B83" s="2"/>
      <c r="C83" s="2"/>
      <c r="D83" s="2"/>
      <c r="E83" s="2"/>
      <c r="F83" s="2"/>
      <c r="G83" s="3"/>
      <c r="H83" s="3"/>
      <c r="I83" s="3"/>
      <c r="J83" s="3"/>
      <c r="K83" s="3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ht="12" customHeight="1">
      <c r="A84" s="2"/>
      <c r="B84" s="2"/>
      <c r="C84" s="2"/>
      <c r="D84" s="2"/>
      <c r="E84" s="2"/>
      <c r="F84" s="2"/>
      <c r="G84" s="3"/>
      <c r="H84" s="3"/>
      <c r="I84" s="3"/>
      <c r="J84" s="3"/>
      <c r="K84" s="3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ht="12" customHeight="1">
      <c r="A85" s="2"/>
      <c r="B85" s="2"/>
      <c r="C85" s="2"/>
      <c r="D85" s="2"/>
      <c r="E85" s="2"/>
      <c r="F85" s="2"/>
      <c r="G85" s="3"/>
      <c r="H85" s="3"/>
      <c r="I85" s="3"/>
      <c r="J85" s="3"/>
      <c r="K85" s="3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ht="12" customHeight="1">
      <c r="A86" s="2"/>
      <c r="B86" s="2"/>
      <c r="C86" s="2"/>
      <c r="D86" s="2"/>
      <c r="E86" s="2"/>
      <c r="F86" s="2"/>
      <c r="G86" s="3"/>
      <c r="H86" s="3"/>
      <c r="I86" s="3"/>
      <c r="J86" s="3"/>
      <c r="K86" s="3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ht="12" customHeight="1">
      <c r="A87" s="2"/>
      <c r="B87" s="2"/>
      <c r="C87" s="2"/>
      <c r="D87" s="2"/>
      <c r="E87" s="2"/>
      <c r="F87" s="2"/>
      <c r="G87" s="3"/>
      <c r="H87" s="3"/>
      <c r="I87" s="3"/>
      <c r="J87" s="3"/>
      <c r="K87" s="3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ht="7.5" customHeight="1">
      <c r="A88" s="2"/>
      <c r="B88" s="2"/>
      <c r="C88" s="2"/>
      <c r="D88" s="2"/>
      <c r="E88" s="2"/>
      <c r="F88" s="2"/>
      <c r="G88" s="3"/>
      <c r="H88" s="3"/>
      <c r="I88" s="3"/>
      <c r="J88" s="3"/>
      <c r="K88" s="3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ht="12" customHeight="1">
      <c r="A89" s="2"/>
      <c r="B89" s="2"/>
      <c r="C89" s="2"/>
      <c r="D89" s="2"/>
      <c r="E89" s="2"/>
      <c r="F89" s="2"/>
      <c r="G89" s="3"/>
      <c r="H89" s="3"/>
      <c r="I89" s="3"/>
      <c r="J89" s="3"/>
      <c r="K89" s="3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ht="12" customHeight="1">
      <c r="A90" s="2"/>
      <c r="B90" s="2"/>
      <c r="C90" s="2"/>
      <c r="D90" s="2"/>
      <c r="E90" s="2"/>
      <c r="F90" s="2"/>
      <c r="G90" s="3"/>
      <c r="H90" s="3"/>
      <c r="I90" s="3"/>
      <c r="J90" s="3"/>
      <c r="K90" s="3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ht="12" customHeight="1">
      <c r="A91" s="2"/>
      <c r="B91" s="2"/>
      <c r="C91" s="2"/>
      <c r="D91" s="2"/>
      <c r="E91" s="2"/>
      <c r="F91" s="2"/>
      <c r="G91" s="3"/>
      <c r="H91" s="3"/>
      <c r="I91" s="3"/>
      <c r="J91" s="3"/>
      <c r="K91" s="3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ht="12" customHeight="1">
      <c r="A92" s="2"/>
      <c r="B92" s="2"/>
      <c r="C92" s="2"/>
      <c r="D92" s="2"/>
      <c r="E92" s="2"/>
      <c r="F92" s="2"/>
      <c r="G92" s="3"/>
      <c r="H92" s="3"/>
      <c r="I92" s="3"/>
      <c r="J92" s="3"/>
      <c r="K92" s="3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ht="4.5" customHeight="1">
      <c r="A93" s="2"/>
      <c r="B93" s="2"/>
      <c r="C93" s="2"/>
      <c r="D93" s="2"/>
      <c r="E93" s="2"/>
      <c r="F93" s="2"/>
      <c r="G93" s="3"/>
      <c r="H93" s="3"/>
      <c r="I93" s="3"/>
      <c r="J93" s="3"/>
      <c r="K93" s="3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 ht="4.5" customHeight="1">
      <c r="A94" s="2"/>
      <c r="B94" s="2"/>
      <c r="C94" s="2"/>
      <c r="D94" s="2"/>
      <c r="E94" s="2"/>
      <c r="F94" s="2"/>
      <c r="G94" s="3"/>
      <c r="H94" s="3"/>
      <c r="I94" s="3"/>
      <c r="J94" s="3"/>
      <c r="K94" s="3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ht="12" customHeight="1">
      <c r="A95" s="2"/>
      <c r="B95" s="2"/>
      <c r="C95" s="2"/>
      <c r="D95" s="2"/>
      <c r="E95" s="2"/>
      <c r="F95" s="2"/>
      <c r="G95" s="3"/>
      <c r="H95" s="3"/>
      <c r="I95" s="3"/>
      <c r="J95" s="3"/>
      <c r="K95" s="3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ht="7.5" customHeight="1">
      <c r="A96" s="2"/>
      <c r="B96" s="2"/>
      <c r="C96" s="2"/>
      <c r="D96" s="2"/>
      <c r="E96" s="2"/>
      <c r="F96" s="2"/>
      <c r="G96" s="3"/>
      <c r="H96" s="3"/>
      <c r="I96" s="3"/>
      <c r="J96" s="3"/>
      <c r="K96" s="3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ht="13.5" customHeight="1">
      <c r="A97" s="2"/>
      <c r="B97" s="2"/>
      <c r="C97" s="2"/>
      <c r="D97" s="2"/>
      <c r="E97" s="2"/>
      <c r="F97" s="2"/>
      <c r="G97" s="3"/>
      <c r="H97" s="3"/>
      <c r="I97" s="3"/>
      <c r="J97" s="3"/>
      <c r="K97" s="3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ht="12" customHeight="1">
      <c r="A98" s="2"/>
      <c r="B98" s="2"/>
      <c r="C98" s="2"/>
      <c r="D98" s="2"/>
      <c r="E98" s="2"/>
      <c r="F98" s="2"/>
      <c r="G98" s="3"/>
      <c r="H98" s="3"/>
      <c r="I98" s="3"/>
      <c r="J98" s="3"/>
      <c r="K98" s="3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ht="12" customHeight="1">
      <c r="A99" s="2"/>
      <c r="B99" s="2"/>
      <c r="C99" s="2"/>
      <c r="D99" s="2"/>
      <c r="E99" s="2"/>
      <c r="F99" s="2"/>
      <c r="G99" s="3"/>
      <c r="H99" s="3"/>
      <c r="I99" s="3"/>
      <c r="J99" s="3"/>
      <c r="K99" s="3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ht="12" customHeight="1">
      <c r="A100" s="2"/>
      <c r="B100" s="2"/>
      <c r="C100" s="2"/>
      <c r="D100" s="2"/>
      <c r="E100" s="2"/>
      <c r="F100" s="2"/>
      <c r="G100" s="3"/>
      <c r="H100" s="3"/>
      <c r="I100" s="3"/>
      <c r="J100" s="3"/>
      <c r="K100" s="3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ht="12" customHeight="1">
      <c r="A101" s="2"/>
      <c r="B101" s="2"/>
      <c r="C101" s="2"/>
      <c r="D101" s="2"/>
      <c r="E101" s="2"/>
      <c r="F101" s="2"/>
      <c r="G101" s="3"/>
      <c r="H101" s="3"/>
      <c r="I101" s="3"/>
      <c r="J101" s="3"/>
      <c r="K101" s="3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ht="7.5" customHeight="1">
      <c r="A102" s="2"/>
      <c r="B102" s="2"/>
      <c r="C102" s="2"/>
      <c r="D102" s="2"/>
      <c r="E102" s="2"/>
      <c r="F102" s="2"/>
      <c r="G102" s="3"/>
      <c r="H102" s="3"/>
      <c r="I102" s="3"/>
      <c r="J102" s="3"/>
      <c r="K102" s="3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ht="12" customHeight="1">
      <c r="A103" s="2"/>
      <c r="B103" s="2"/>
      <c r="C103" s="2"/>
      <c r="D103" s="2"/>
      <c r="E103" s="2"/>
      <c r="F103" s="2"/>
      <c r="G103" s="3"/>
      <c r="H103" s="3"/>
      <c r="I103" s="3"/>
      <c r="J103" s="3"/>
      <c r="K103" s="3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ht="12" customHeight="1">
      <c r="A104" s="2"/>
      <c r="B104" s="2"/>
      <c r="C104" s="2"/>
      <c r="D104" s="2"/>
      <c r="E104" s="2"/>
      <c r="F104" s="2"/>
      <c r="G104" s="3"/>
      <c r="H104" s="3"/>
      <c r="I104" s="3"/>
      <c r="J104" s="3"/>
      <c r="K104" s="3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ht="12" customHeight="1">
      <c r="A105" s="2"/>
      <c r="B105" s="2"/>
      <c r="C105" s="2"/>
      <c r="D105" s="2"/>
      <c r="E105" s="2"/>
      <c r="F105" s="2"/>
      <c r="G105" s="3"/>
      <c r="H105" s="3"/>
      <c r="I105" s="3"/>
      <c r="J105" s="3"/>
      <c r="K105" s="3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ht="12" customHeight="1">
      <c r="A106" s="2"/>
      <c r="B106" s="2"/>
      <c r="C106" s="2"/>
      <c r="D106" s="2"/>
      <c r="E106" s="2"/>
      <c r="F106" s="2"/>
      <c r="G106" s="3"/>
      <c r="H106" s="3"/>
      <c r="I106" s="3"/>
      <c r="J106" s="3"/>
      <c r="K106" s="3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ht="12" customHeight="1">
      <c r="A107" s="2"/>
      <c r="B107" s="2"/>
      <c r="C107" s="2"/>
      <c r="D107" s="2"/>
      <c r="E107" s="2"/>
      <c r="F107" s="2"/>
      <c r="G107" s="3"/>
      <c r="H107" s="3"/>
      <c r="I107" s="3"/>
      <c r="J107" s="3"/>
      <c r="K107" s="3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ht="7.5" customHeight="1">
      <c r="A108" s="2"/>
      <c r="B108" s="2"/>
      <c r="C108" s="2"/>
      <c r="D108" s="2"/>
      <c r="E108" s="2"/>
      <c r="F108" s="2"/>
      <c r="G108" s="3"/>
      <c r="H108" s="3"/>
      <c r="I108" s="3"/>
      <c r="J108" s="3"/>
      <c r="K108" s="3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ht="12" customHeight="1">
      <c r="A109" s="2"/>
      <c r="B109" s="2"/>
      <c r="C109" s="2"/>
      <c r="D109" s="2"/>
      <c r="E109" s="2"/>
      <c r="F109" s="2"/>
      <c r="G109" s="3"/>
      <c r="H109" s="3"/>
      <c r="I109" s="3"/>
      <c r="J109" s="3"/>
      <c r="K109" s="3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ht="12" customHeight="1">
      <c r="A110" s="2"/>
      <c r="B110" s="2"/>
      <c r="C110" s="2"/>
      <c r="D110" s="2"/>
      <c r="E110" s="2"/>
      <c r="F110" s="2"/>
      <c r="G110" s="3"/>
      <c r="H110" s="3"/>
      <c r="I110" s="3"/>
      <c r="J110" s="3"/>
      <c r="K110" s="3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ht="12" customHeight="1">
      <c r="A111" s="2"/>
      <c r="B111" s="2"/>
      <c r="C111" s="2"/>
      <c r="D111" s="2"/>
      <c r="E111" s="2"/>
      <c r="F111" s="2"/>
      <c r="G111" s="3"/>
      <c r="H111" s="3"/>
      <c r="I111" s="3"/>
      <c r="J111" s="3"/>
      <c r="K111" s="3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ht="12" customHeight="1">
      <c r="A112" s="2"/>
      <c r="B112" s="2"/>
      <c r="C112" s="2"/>
      <c r="D112" s="2"/>
      <c r="E112" s="2"/>
      <c r="F112" s="2"/>
      <c r="G112" s="3"/>
      <c r="H112" s="3"/>
      <c r="I112" s="3"/>
      <c r="J112" s="3"/>
      <c r="K112" s="3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ht="12" customHeight="1">
      <c r="A113" s="2"/>
      <c r="B113" s="2"/>
      <c r="C113" s="2"/>
      <c r="D113" s="2"/>
      <c r="E113" s="2"/>
      <c r="F113" s="2"/>
      <c r="G113" s="3"/>
      <c r="H113" s="3"/>
      <c r="I113" s="3"/>
      <c r="J113" s="3"/>
      <c r="K113" s="3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ht="7.5" customHeight="1">
      <c r="A114" s="2"/>
      <c r="B114" s="2"/>
      <c r="C114" s="2"/>
      <c r="D114" s="2"/>
      <c r="E114" s="2"/>
      <c r="F114" s="2"/>
      <c r="G114" s="3"/>
      <c r="H114" s="3"/>
      <c r="I114" s="3"/>
      <c r="J114" s="3"/>
      <c r="K114" s="3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ht="12" customHeight="1">
      <c r="A115" s="2"/>
      <c r="B115" s="2"/>
      <c r="C115" s="2"/>
      <c r="D115" s="2"/>
      <c r="E115" s="2"/>
      <c r="F115" s="2"/>
      <c r="G115" s="3"/>
      <c r="H115" s="3"/>
      <c r="I115" s="3"/>
      <c r="J115" s="3"/>
      <c r="K115" s="3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ht="12" customHeight="1">
      <c r="A116" s="2"/>
      <c r="B116" s="2"/>
      <c r="C116" s="2"/>
      <c r="D116" s="2"/>
      <c r="E116" s="2"/>
      <c r="F116" s="2"/>
      <c r="G116" s="3"/>
      <c r="H116" s="3"/>
      <c r="I116" s="3"/>
      <c r="J116" s="3"/>
      <c r="K116" s="3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ht="12" customHeight="1">
      <c r="A117" s="2"/>
      <c r="B117" s="2"/>
      <c r="C117" s="2"/>
      <c r="D117" s="2"/>
      <c r="E117" s="2"/>
      <c r="F117" s="2"/>
      <c r="G117" s="3"/>
      <c r="H117" s="3"/>
      <c r="I117" s="3"/>
      <c r="J117" s="3"/>
      <c r="K117" s="3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ht="12" customHeight="1">
      <c r="A118" s="2"/>
      <c r="B118" s="2"/>
      <c r="C118" s="2"/>
      <c r="D118" s="2"/>
      <c r="E118" s="2"/>
      <c r="F118" s="2"/>
      <c r="G118" s="3"/>
      <c r="H118" s="3"/>
      <c r="I118" s="3"/>
      <c r="J118" s="3"/>
      <c r="K118" s="3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ht="7.5" customHeight="1">
      <c r="A119" s="2"/>
      <c r="B119" s="2"/>
      <c r="C119" s="2"/>
      <c r="D119" s="2"/>
      <c r="E119" s="2"/>
      <c r="F119" s="2"/>
      <c r="G119" s="3"/>
      <c r="H119" s="3"/>
      <c r="I119" s="3"/>
      <c r="J119" s="3"/>
      <c r="K119" s="3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ht="7.5" customHeight="1">
      <c r="A120" s="2"/>
      <c r="B120" s="2"/>
      <c r="C120" s="2"/>
      <c r="D120" s="2"/>
      <c r="E120" s="2"/>
      <c r="F120" s="2"/>
      <c r="G120" s="3"/>
      <c r="H120" s="3"/>
      <c r="I120" s="3"/>
      <c r="J120" s="3"/>
      <c r="K120" s="3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ht="12" customHeight="1">
      <c r="A121" s="2"/>
      <c r="B121" s="2"/>
      <c r="C121" s="2"/>
      <c r="D121" s="2"/>
      <c r="E121" s="2"/>
      <c r="F121" s="2"/>
      <c r="G121" s="3"/>
      <c r="H121" s="3"/>
      <c r="I121" s="3"/>
      <c r="J121" s="3"/>
      <c r="K121" s="3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 ht="12" customHeight="1">
      <c r="A122" s="2"/>
      <c r="B122" s="2"/>
      <c r="C122" s="2"/>
      <c r="D122" s="2"/>
      <c r="E122" s="2"/>
      <c r="F122" s="2"/>
      <c r="G122" s="3"/>
      <c r="H122" s="3"/>
      <c r="I122" s="3"/>
      <c r="J122" s="3"/>
      <c r="K122" s="3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 ht="12" customHeight="1">
      <c r="A123" s="2"/>
      <c r="B123" s="2"/>
      <c r="C123" s="2"/>
      <c r="D123" s="2"/>
      <c r="E123" s="2"/>
      <c r="F123" s="2"/>
      <c r="G123" s="3"/>
      <c r="H123" s="3"/>
      <c r="I123" s="3"/>
      <c r="J123" s="3"/>
      <c r="K123" s="3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12" customHeight="1">
      <c r="A124" s="2"/>
      <c r="B124" s="2"/>
      <c r="C124" s="2"/>
      <c r="D124" s="2"/>
      <c r="E124" s="2"/>
      <c r="F124" s="2"/>
      <c r="G124" s="3"/>
      <c r="H124" s="3"/>
      <c r="I124" s="3"/>
      <c r="J124" s="3"/>
      <c r="K124" s="3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 ht="12" customHeight="1">
      <c r="A125" s="2"/>
      <c r="B125" s="2"/>
      <c r="C125" s="2"/>
      <c r="D125" s="2"/>
      <c r="E125" s="2"/>
      <c r="F125" s="2"/>
      <c r="G125" s="3"/>
      <c r="H125" s="3"/>
      <c r="I125" s="3"/>
      <c r="J125" s="3"/>
      <c r="K125" s="3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ht="12" customHeight="1">
      <c r="A126" s="2"/>
      <c r="B126" s="2"/>
      <c r="C126" s="2"/>
      <c r="D126" s="2"/>
      <c r="E126" s="2"/>
      <c r="F126" s="2"/>
      <c r="G126" s="3"/>
      <c r="H126" s="3"/>
      <c r="I126" s="3"/>
      <c r="J126" s="3"/>
      <c r="K126" s="3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 ht="6" customHeight="1">
      <c r="A127" s="2"/>
      <c r="B127" s="2"/>
      <c r="C127" s="2"/>
      <c r="D127" s="2"/>
      <c r="E127" s="2"/>
      <c r="F127" s="2"/>
      <c r="G127" s="3"/>
      <c r="H127" s="3"/>
      <c r="I127" s="3"/>
      <c r="J127" s="3"/>
      <c r="K127" s="3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 ht="4.5" customHeight="1">
      <c r="A128" s="2"/>
      <c r="B128" s="2"/>
      <c r="C128" s="2"/>
      <c r="D128" s="2"/>
      <c r="E128" s="2"/>
      <c r="F128" s="2"/>
      <c r="G128" s="3"/>
      <c r="H128" s="3"/>
      <c r="I128" s="3"/>
      <c r="J128" s="3"/>
      <c r="K128" s="3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1" ht="18.75" customHeight="1">
      <c r="A129" s="2"/>
      <c r="B129" s="2"/>
      <c r="C129" s="2"/>
      <c r="D129" s="2"/>
      <c r="E129" s="2"/>
      <c r="F129" s="2"/>
      <c r="G129" s="3"/>
      <c r="H129" s="3"/>
      <c r="I129" s="3"/>
      <c r="J129" s="3"/>
      <c r="K129" s="3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1" ht="12" customHeight="1">
      <c r="A130" s="2"/>
      <c r="B130" s="2"/>
      <c r="C130" s="2"/>
      <c r="D130" s="2"/>
      <c r="E130" s="2"/>
      <c r="F130" s="2"/>
      <c r="G130" s="3"/>
      <c r="H130" s="3"/>
      <c r="I130" s="3"/>
      <c r="J130" s="3"/>
      <c r="K130" s="3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1:21" ht="18.75" customHeight="1">
      <c r="A131" s="2"/>
      <c r="B131" s="2"/>
      <c r="C131" s="2"/>
      <c r="D131" s="2"/>
      <c r="E131" s="2"/>
      <c r="F131" s="2"/>
      <c r="G131" s="3"/>
      <c r="H131" s="3"/>
      <c r="I131" s="3"/>
      <c r="J131" s="3"/>
      <c r="K131" s="3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1:21" ht="9.75" customHeight="1">
      <c r="A132" s="2"/>
      <c r="B132" s="2"/>
      <c r="C132" s="2"/>
      <c r="D132" s="2"/>
      <c r="E132" s="2"/>
      <c r="F132" s="2"/>
      <c r="G132" s="3"/>
      <c r="H132" s="3"/>
      <c r="I132" s="3"/>
      <c r="J132" s="3"/>
      <c r="K132" s="3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21" ht="16.5" customHeight="1">
      <c r="A133" s="2"/>
      <c r="B133" s="2"/>
      <c r="C133" s="2"/>
      <c r="D133" s="2"/>
      <c r="E133" s="2"/>
      <c r="F133" s="2"/>
      <c r="G133" s="3"/>
      <c r="H133" s="3"/>
      <c r="I133" s="3"/>
      <c r="J133" s="3"/>
      <c r="K133" s="3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1:21" ht="7.5" customHeight="1">
      <c r="A134" s="2"/>
      <c r="B134" s="2"/>
      <c r="C134" s="2"/>
      <c r="D134" s="2"/>
      <c r="E134" s="2"/>
      <c r="F134" s="2"/>
      <c r="G134" s="3"/>
      <c r="H134" s="3"/>
      <c r="I134" s="3"/>
      <c r="J134" s="3"/>
      <c r="K134" s="3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1:21" ht="14.25" customHeight="1">
      <c r="A135" s="2"/>
      <c r="B135" s="2"/>
      <c r="C135" s="2"/>
      <c r="D135" s="2"/>
      <c r="E135" s="2"/>
      <c r="F135" s="2"/>
      <c r="G135" s="3"/>
      <c r="H135" s="3"/>
      <c r="I135" s="3"/>
      <c r="J135" s="3"/>
      <c r="K135" s="3"/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 spans="1:21" ht="14.25" customHeight="1">
      <c r="A136" s="2"/>
      <c r="B136" s="2"/>
      <c r="C136" s="2"/>
      <c r="D136" s="2"/>
      <c r="E136" s="2"/>
      <c r="F136" s="2"/>
      <c r="G136" s="3"/>
      <c r="H136" s="3"/>
      <c r="I136" s="3"/>
      <c r="J136" s="3"/>
      <c r="K136" s="3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spans="1:21" ht="12" customHeight="1">
      <c r="A137" s="2"/>
      <c r="B137" s="2"/>
      <c r="C137" s="2"/>
      <c r="D137" s="2"/>
      <c r="E137" s="2"/>
      <c r="F137" s="2"/>
      <c r="G137" s="3"/>
      <c r="H137" s="3"/>
      <c r="I137" s="3"/>
      <c r="J137" s="3"/>
      <c r="K137" s="3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spans="1:21" ht="25.5" customHeight="1">
      <c r="A138" s="2"/>
      <c r="B138" s="2"/>
      <c r="C138" s="2"/>
      <c r="D138" s="2"/>
      <c r="E138" s="2"/>
      <c r="F138" s="2"/>
      <c r="G138" s="3"/>
      <c r="H138" s="3"/>
      <c r="I138" s="3"/>
      <c r="J138" s="3"/>
      <c r="K138" s="3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spans="1:21" ht="21.75" customHeight="1">
      <c r="A139" s="2"/>
      <c r="B139" s="2"/>
      <c r="C139" s="2"/>
      <c r="D139" s="2"/>
      <c r="E139" s="2"/>
      <c r="F139" s="2"/>
      <c r="G139" s="3"/>
      <c r="H139" s="3"/>
      <c r="I139" s="3"/>
      <c r="J139" s="3"/>
      <c r="K139" s="3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spans="1:21" ht="12" customHeight="1">
      <c r="A140" s="2"/>
      <c r="B140" s="2"/>
      <c r="C140" s="2"/>
      <c r="D140" s="2"/>
      <c r="E140" s="2"/>
      <c r="F140" s="2"/>
      <c r="G140" s="3"/>
      <c r="H140" s="3"/>
      <c r="I140" s="3"/>
      <c r="J140" s="3"/>
      <c r="K140" s="3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spans="1:21" ht="6" customHeight="1">
      <c r="A141" s="2"/>
      <c r="B141" s="2"/>
      <c r="C141" s="2"/>
      <c r="D141" s="2"/>
      <c r="E141" s="2"/>
      <c r="F141" s="2"/>
      <c r="G141" s="3"/>
      <c r="H141" s="3"/>
      <c r="I141" s="3"/>
      <c r="J141" s="3"/>
      <c r="K141" s="3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spans="1:21" ht="7.5" customHeight="1">
      <c r="A142" s="2"/>
      <c r="B142" s="2"/>
      <c r="C142" s="2"/>
      <c r="D142" s="2"/>
      <c r="E142" s="2"/>
      <c r="F142" s="2"/>
      <c r="G142" s="3"/>
      <c r="H142" s="3"/>
      <c r="I142" s="3"/>
      <c r="J142" s="3"/>
      <c r="K142" s="3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1:21" ht="13.5" customHeight="1">
      <c r="A143" s="2"/>
      <c r="B143" s="2"/>
      <c r="C143" s="2"/>
      <c r="D143" s="2"/>
      <c r="E143" s="2"/>
      <c r="F143" s="2"/>
      <c r="G143" s="3"/>
      <c r="H143" s="3"/>
      <c r="I143" s="3"/>
      <c r="J143" s="3"/>
      <c r="K143" s="3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spans="1:21" ht="10.5" customHeight="1">
      <c r="A144" s="2"/>
      <c r="B144" s="2"/>
      <c r="C144" s="2"/>
      <c r="D144" s="2"/>
      <c r="E144" s="2"/>
      <c r="F144" s="2"/>
      <c r="G144" s="3"/>
      <c r="H144" s="3"/>
      <c r="I144" s="3"/>
      <c r="J144" s="3"/>
      <c r="K144" s="3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spans="1:21" ht="12" customHeight="1">
      <c r="A145" s="2"/>
      <c r="B145" s="2"/>
      <c r="C145" s="2"/>
      <c r="D145" s="2"/>
      <c r="E145" s="2"/>
      <c r="F145" s="2"/>
      <c r="G145" s="3"/>
      <c r="H145" s="3"/>
      <c r="I145" s="3"/>
      <c r="J145" s="3"/>
      <c r="K145" s="3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1:21" ht="7.5" customHeight="1">
      <c r="A146" s="2"/>
      <c r="B146" s="2"/>
      <c r="C146" s="2"/>
      <c r="D146" s="2"/>
      <c r="E146" s="2"/>
      <c r="F146" s="2"/>
      <c r="G146" s="3"/>
      <c r="H146" s="3"/>
      <c r="I146" s="3"/>
      <c r="J146" s="3"/>
      <c r="K146" s="3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spans="1:21" ht="13.5" customHeight="1">
      <c r="A147" s="2"/>
      <c r="B147" s="2"/>
      <c r="C147" s="2"/>
      <c r="D147" s="2"/>
      <c r="E147" s="2"/>
      <c r="F147" s="2"/>
      <c r="G147" s="3"/>
      <c r="H147" s="3"/>
      <c r="I147" s="3"/>
      <c r="J147" s="3"/>
      <c r="K147" s="3"/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spans="1:21" ht="12" customHeight="1">
      <c r="A148" s="2"/>
      <c r="B148" s="2"/>
      <c r="C148" s="2"/>
      <c r="D148" s="2"/>
      <c r="E148" s="2"/>
      <c r="F148" s="2"/>
      <c r="G148" s="3"/>
      <c r="H148" s="3"/>
      <c r="I148" s="3"/>
      <c r="J148" s="3"/>
      <c r="K148" s="3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spans="1:21" ht="12" customHeight="1">
      <c r="A149" s="2"/>
      <c r="B149" s="2"/>
      <c r="C149" s="2"/>
      <c r="D149" s="2"/>
      <c r="E149" s="2"/>
      <c r="F149" s="2"/>
      <c r="G149" s="3"/>
      <c r="H149" s="3"/>
      <c r="I149" s="3"/>
      <c r="J149" s="3"/>
      <c r="K149" s="3"/>
      <c r="L149" s="2"/>
      <c r="M149" s="2"/>
      <c r="N149" s="2"/>
      <c r="O149" s="2"/>
      <c r="P149" s="2"/>
      <c r="Q149" s="2"/>
      <c r="R149" s="2"/>
      <c r="S149" s="2"/>
      <c r="T149" s="2"/>
      <c r="U149" s="2"/>
    </row>
    <row r="150" spans="1:21" ht="12" customHeight="1">
      <c r="A150" s="2"/>
      <c r="B150" s="2"/>
      <c r="C150" s="2"/>
      <c r="D150" s="2"/>
      <c r="E150" s="2"/>
      <c r="F150" s="2"/>
      <c r="G150" s="3"/>
      <c r="H150" s="3"/>
      <c r="I150" s="3"/>
      <c r="J150" s="3"/>
      <c r="K150" s="3"/>
      <c r="L150" s="2"/>
      <c r="M150" s="2"/>
      <c r="N150" s="2"/>
      <c r="O150" s="2"/>
      <c r="P150" s="2"/>
      <c r="Q150" s="2"/>
      <c r="R150" s="2"/>
      <c r="S150" s="2"/>
      <c r="T150" s="2"/>
      <c r="U150" s="2"/>
    </row>
    <row r="151" spans="1:21" ht="12" customHeight="1">
      <c r="A151" s="2"/>
      <c r="B151" s="2"/>
      <c r="C151" s="2"/>
      <c r="D151" s="2"/>
      <c r="E151" s="2"/>
      <c r="F151" s="2"/>
      <c r="G151" s="3"/>
      <c r="H151" s="3"/>
      <c r="I151" s="3"/>
      <c r="J151" s="3"/>
      <c r="K151" s="3"/>
      <c r="L151" s="2"/>
      <c r="M151" s="2"/>
      <c r="N151" s="2"/>
      <c r="O151" s="2"/>
      <c r="P151" s="2"/>
      <c r="Q151" s="2"/>
      <c r="R151" s="2"/>
      <c r="S151" s="2"/>
      <c r="T151" s="2"/>
      <c r="U151" s="2"/>
    </row>
    <row r="152" spans="1:21" ht="7.5" customHeight="1">
      <c r="A152" s="2"/>
      <c r="B152" s="2"/>
      <c r="C152" s="2"/>
      <c r="D152" s="2"/>
      <c r="E152" s="2"/>
      <c r="F152" s="2"/>
      <c r="G152" s="3"/>
      <c r="H152" s="3"/>
      <c r="I152" s="3"/>
      <c r="J152" s="3"/>
      <c r="K152" s="3"/>
      <c r="L152" s="2"/>
      <c r="M152" s="2"/>
      <c r="N152" s="2"/>
      <c r="O152" s="2"/>
      <c r="P152" s="2"/>
      <c r="Q152" s="2"/>
      <c r="R152" s="2"/>
      <c r="S152" s="2"/>
      <c r="T152" s="2"/>
      <c r="U152" s="2"/>
    </row>
    <row r="153" spans="1:21" ht="12" customHeight="1">
      <c r="A153" s="2"/>
      <c r="B153" s="2"/>
      <c r="C153" s="2"/>
      <c r="D153" s="2"/>
      <c r="E153" s="2"/>
      <c r="F153" s="2"/>
      <c r="G153" s="3"/>
      <c r="H153" s="3"/>
      <c r="I153" s="3"/>
      <c r="J153" s="3"/>
      <c r="K153" s="3"/>
      <c r="L153" s="2"/>
      <c r="M153" s="2"/>
      <c r="N153" s="2"/>
      <c r="O153" s="2"/>
      <c r="P153" s="2"/>
      <c r="Q153" s="2"/>
      <c r="R153" s="2"/>
      <c r="S153" s="2"/>
      <c r="T153" s="2"/>
      <c r="U153" s="2"/>
    </row>
    <row r="154" spans="1:21" ht="12" customHeight="1">
      <c r="A154" s="2"/>
      <c r="B154" s="2"/>
      <c r="C154" s="2"/>
      <c r="D154" s="2"/>
      <c r="E154" s="2"/>
      <c r="F154" s="2"/>
      <c r="G154" s="3"/>
      <c r="H154" s="3"/>
      <c r="I154" s="3"/>
      <c r="J154" s="3"/>
      <c r="K154" s="3"/>
      <c r="L154" s="2"/>
      <c r="M154" s="2"/>
      <c r="N154" s="2"/>
      <c r="O154" s="2"/>
      <c r="P154" s="2"/>
      <c r="Q154" s="2"/>
      <c r="R154" s="2"/>
      <c r="S154" s="2"/>
      <c r="T154" s="2"/>
      <c r="U154" s="2"/>
    </row>
    <row r="155" spans="1:21" ht="12" customHeight="1">
      <c r="A155" s="2"/>
      <c r="B155" s="2"/>
      <c r="C155" s="2"/>
      <c r="D155" s="2"/>
      <c r="E155" s="2"/>
      <c r="F155" s="2"/>
      <c r="G155" s="3"/>
      <c r="H155" s="3"/>
      <c r="I155" s="3"/>
      <c r="J155" s="3"/>
      <c r="K155" s="3"/>
      <c r="L155" s="2"/>
      <c r="M155" s="2"/>
      <c r="N155" s="2"/>
      <c r="O155" s="2"/>
      <c r="P155" s="2"/>
      <c r="Q155" s="2"/>
      <c r="R155" s="2"/>
      <c r="S155" s="2"/>
      <c r="T155" s="2"/>
      <c r="U155" s="2"/>
    </row>
    <row r="156" spans="1:21" ht="12" customHeight="1">
      <c r="A156" s="2"/>
      <c r="B156" s="2"/>
      <c r="C156" s="2"/>
      <c r="D156" s="2"/>
      <c r="E156" s="2"/>
      <c r="F156" s="2"/>
      <c r="G156" s="3"/>
      <c r="H156" s="3"/>
      <c r="I156" s="3"/>
      <c r="J156" s="3"/>
      <c r="K156" s="3"/>
      <c r="L156" s="2"/>
      <c r="M156" s="2"/>
      <c r="N156" s="2"/>
      <c r="O156" s="2"/>
      <c r="P156" s="2"/>
      <c r="Q156" s="2"/>
      <c r="R156" s="2"/>
      <c r="S156" s="2"/>
      <c r="T156" s="2"/>
      <c r="U156" s="2"/>
    </row>
    <row r="157" spans="1:21" ht="12" customHeight="1">
      <c r="A157" s="2"/>
      <c r="B157" s="2"/>
      <c r="C157" s="2"/>
      <c r="D157" s="2"/>
      <c r="E157" s="2"/>
      <c r="F157" s="2"/>
      <c r="G157" s="3"/>
      <c r="H157" s="3"/>
      <c r="I157" s="3"/>
      <c r="J157" s="3"/>
      <c r="K157" s="3"/>
      <c r="L157" s="2"/>
      <c r="M157" s="2"/>
      <c r="N157" s="2"/>
      <c r="O157" s="2"/>
      <c r="P157" s="2"/>
      <c r="Q157" s="2"/>
      <c r="R157" s="2"/>
      <c r="S157" s="2"/>
      <c r="T157" s="2"/>
      <c r="U157" s="2"/>
    </row>
    <row r="158" spans="1:21" ht="7.5" customHeight="1">
      <c r="A158" s="2"/>
      <c r="B158" s="2"/>
      <c r="C158" s="2"/>
      <c r="D158" s="2"/>
      <c r="E158" s="2"/>
      <c r="F158" s="2"/>
      <c r="G158" s="3"/>
      <c r="H158" s="3"/>
      <c r="I158" s="3"/>
      <c r="J158" s="3"/>
      <c r="K158" s="3"/>
      <c r="L158" s="2"/>
      <c r="M158" s="2"/>
      <c r="N158" s="2"/>
      <c r="O158" s="2"/>
      <c r="P158" s="2"/>
      <c r="Q158" s="2"/>
      <c r="R158" s="2"/>
      <c r="S158" s="2"/>
      <c r="T158" s="2"/>
      <c r="U158" s="2"/>
    </row>
    <row r="159" spans="1:21" ht="12" customHeight="1">
      <c r="A159" s="2"/>
      <c r="B159" s="2"/>
      <c r="C159" s="2"/>
      <c r="D159" s="2"/>
      <c r="E159" s="2"/>
      <c r="F159" s="2"/>
      <c r="G159" s="3"/>
      <c r="H159" s="3"/>
      <c r="I159" s="3"/>
      <c r="J159" s="3"/>
      <c r="K159" s="3"/>
      <c r="L159" s="2"/>
      <c r="M159" s="2"/>
      <c r="N159" s="2"/>
      <c r="O159" s="2"/>
      <c r="P159" s="2"/>
      <c r="Q159" s="2"/>
      <c r="R159" s="2"/>
      <c r="S159" s="2"/>
      <c r="T159" s="2"/>
      <c r="U159" s="2"/>
    </row>
    <row r="160" spans="1:21" ht="12" customHeight="1">
      <c r="A160" s="2"/>
      <c r="B160" s="2"/>
      <c r="C160" s="2"/>
      <c r="D160" s="2"/>
      <c r="E160" s="2"/>
      <c r="F160" s="2"/>
      <c r="G160" s="3"/>
      <c r="H160" s="3"/>
      <c r="I160" s="3"/>
      <c r="J160" s="3"/>
      <c r="K160" s="3"/>
      <c r="L160" s="2"/>
      <c r="M160" s="2"/>
      <c r="N160" s="2"/>
      <c r="O160" s="2"/>
      <c r="P160" s="2"/>
      <c r="Q160" s="2"/>
      <c r="R160" s="2"/>
      <c r="S160" s="2"/>
      <c r="T160" s="2"/>
      <c r="U160" s="2"/>
    </row>
    <row r="161" spans="1:21" ht="12" customHeight="1">
      <c r="A161" s="2"/>
      <c r="B161" s="2"/>
      <c r="C161" s="2"/>
      <c r="D161" s="2"/>
      <c r="E161" s="2"/>
      <c r="F161" s="2"/>
      <c r="G161" s="3"/>
      <c r="H161" s="3"/>
      <c r="I161" s="3"/>
      <c r="J161" s="3"/>
      <c r="K161" s="3"/>
      <c r="L161" s="2"/>
      <c r="M161" s="2"/>
      <c r="N161" s="2"/>
      <c r="O161" s="2"/>
      <c r="P161" s="2"/>
      <c r="Q161" s="2"/>
      <c r="R161" s="2"/>
      <c r="S161" s="2"/>
      <c r="T161" s="2"/>
      <c r="U161" s="2"/>
    </row>
    <row r="162" spans="1:21" ht="12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</row>
    <row r="163" spans="1:21" ht="12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</row>
    <row r="164" spans="1:21" ht="7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</row>
    <row r="165" spans="1:21" ht="12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</row>
    <row r="166" spans="1:21" ht="12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</row>
    <row r="167" spans="1:21" ht="12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</row>
    <row r="168" spans="1:21" ht="12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</row>
    <row r="169" spans="1:21" ht="4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</row>
    <row r="170" spans="1:21" ht="4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</row>
    <row r="171" spans="1:21" ht="12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</row>
    <row r="172" spans="1:21" ht="7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</row>
    <row r="173" spans="1:21" ht="13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</row>
    <row r="174" spans="1:21" ht="12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</row>
    <row r="175" spans="1:21" ht="12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  <row r="176" spans="1:21" ht="12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</row>
    <row r="177" spans="1:21" ht="12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</row>
    <row r="178" spans="1:21" ht="7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</row>
    <row r="179" spans="1:21" ht="12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</row>
    <row r="180" spans="1:21" ht="12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</row>
    <row r="181" spans="1:21" ht="12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</row>
    <row r="182" spans="1:21" ht="12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</row>
    <row r="183" spans="1:21" ht="12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</row>
    <row r="184" spans="1:21" ht="7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spans="1:21" ht="12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 spans="1:21" ht="12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</row>
    <row r="187" spans="1:21" ht="12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</row>
    <row r="188" spans="1:21" ht="12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</row>
    <row r="189" spans="1:21" ht="12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</row>
    <row r="190" spans="1:21" ht="7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</row>
    <row r="191" spans="1:21" ht="12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spans="1:21" ht="12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spans="1:21" ht="12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1:21" ht="12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1:21" ht="4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spans="1:21" ht="4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spans="1:21" ht="12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spans="1:21" ht="7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spans="1:21" ht="13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spans="1:21" ht="12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spans="1:21" ht="12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1:21" ht="12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1:21" ht="12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spans="1:21" ht="7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spans="1:21" ht="12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1:21" ht="12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1:21" ht="12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1:21" ht="12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1:21" ht="12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1:21" ht="7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1:21" ht="12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1:21" ht="12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1:21" ht="12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1:21" ht="12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1:21" ht="12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1:21" ht="7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1:21" ht="12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1:21" ht="12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1:21" ht="12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1:21" ht="12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1:21" ht="7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1:21" ht="7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1:21" ht="12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1:21" ht="12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1:21" ht="12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1:21" ht="12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1:21" ht="12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1:21" ht="12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1:21" ht="6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1:21" ht="4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1:21" ht="18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1:21" ht="12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1:21" ht="18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1:21" ht="9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1:21" ht="16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1:21" ht="7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1:21" ht="14.2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1:21" ht="14.2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1:21" ht="12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 ht="25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1:21" ht="21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1:21" ht="12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1:21" ht="6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ht="7.5" customHeight="1"/>
    <row r="245" ht="13.5" customHeight="1"/>
    <row r="246" ht="10.5" customHeight="1"/>
    <row r="247" ht="12" customHeight="1"/>
    <row r="248" ht="7.5" customHeight="1"/>
    <row r="249" ht="13.5" customHeight="1"/>
    <row r="250" ht="12" customHeight="1"/>
    <row r="251" ht="12" customHeight="1"/>
    <row r="252" ht="12" customHeight="1"/>
    <row r="253" ht="12" customHeight="1"/>
    <row r="254" ht="7.5" customHeight="1"/>
    <row r="255" ht="12" customHeight="1"/>
    <row r="256" ht="12" customHeight="1"/>
    <row r="257" ht="12" customHeight="1"/>
    <row r="258" ht="12" customHeight="1"/>
    <row r="259" ht="12" customHeight="1"/>
    <row r="260" ht="7.5" customHeight="1"/>
    <row r="261" ht="12" customHeight="1"/>
    <row r="262" ht="12" customHeight="1"/>
    <row r="263" ht="12" customHeight="1"/>
    <row r="264" ht="12" customHeight="1"/>
    <row r="265" ht="12" customHeight="1"/>
    <row r="266" ht="7.5" customHeight="1"/>
    <row r="267" ht="12" customHeight="1"/>
    <row r="268" ht="12" customHeight="1"/>
    <row r="269" ht="12" customHeight="1"/>
    <row r="270" ht="12" customHeight="1"/>
    <row r="271" ht="4.5" customHeight="1"/>
    <row r="272" ht="4.5" customHeight="1"/>
    <row r="273" ht="12" customHeight="1"/>
    <row r="274" ht="7.5" customHeight="1"/>
    <row r="275" ht="13.5" customHeight="1"/>
    <row r="276" ht="12" customHeight="1"/>
    <row r="277" ht="12" customHeight="1"/>
    <row r="278" ht="12" customHeight="1"/>
    <row r="279" ht="12" customHeight="1"/>
    <row r="280" ht="7.5" customHeight="1"/>
    <row r="281" ht="12" customHeight="1"/>
    <row r="282" ht="12" customHeight="1"/>
    <row r="283" ht="12" customHeight="1"/>
    <row r="284" ht="12" customHeight="1"/>
    <row r="285" ht="12" customHeight="1"/>
    <row r="286" ht="7.5" customHeight="1"/>
    <row r="287" ht="12" customHeight="1"/>
    <row r="288" ht="12" customHeight="1"/>
    <row r="289" ht="12" customHeight="1"/>
    <row r="290" ht="12" customHeight="1"/>
    <row r="291" ht="12" customHeight="1"/>
    <row r="292" ht="7.5" customHeight="1"/>
    <row r="293" ht="12" customHeight="1"/>
    <row r="294" ht="12" customHeight="1"/>
    <row r="295" ht="12" customHeight="1"/>
    <row r="296" ht="12" customHeight="1"/>
    <row r="297" ht="4.5" customHeight="1"/>
    <row r="298" ht="4.5" customHeight="1"/>
    <row r="299" ht="12" customHeight="1"/>
    <row r="300" ht="7.5" customHeight="1"/>
    <row r="301" ht="13.5" customHeight="1"/>
    <row r="302" ht="12" customHeight="1"/>
    <row r="303" ht="12" customHeight="1"/>
    <row r="304" ht="12" customHeight="1"/>
    <row r="305" ht="12" customHeight="1"/>
    <row r="306" ht="7.5" customHeight="1"/>
    <row r="307" ht="12" customHeight="1"/>
    <row r="308" ht="12" customHeight="1"/>
    <row r="309" ht="12" customHeight="1"/>
    <row r="310" ht="12" customHeight="1"/>
    <row r="311" ht="12" customHeight="1"/>
    <row r="312" ht="7.5" customHeight="1"/>
    <row r="313" ht="12" customHeight="1"/>
    <row r="314" ht="12" customHeight="1"/>
    <row r="315" ht="12" customHeight="1"/>
    <row r="316" ht="12" customHeight="1"/>
    <row r="317" ht="12" customHeight="1"/>
    <row r="318" ht="7.5" customHeight="1"/>
    <row r="319" ht="12" customHeight="1"/>
    <row r="320" ht="12" customHeight="1"/>
    <row r="321" ht="12" customHeight="1"/>
    <row r="322" ht="12" customHeight="1"/>
    <row r="323" ht="7.5" customHeight="1"/>
    <row r="324" ht="7.5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6" customHeight="1"/>
    <row r="332" ht="4.5" customHeight="1"/>
    <row r="333" ht="18.75" customHeight="1"/>
    <row r="334" ht="12" customHeight="1"/>
    <row r="335" ht="18.75" customHeight="1"/>
    <row r="336" ht="9.75" customHeight="1"/>
    <row r="337" ht="16.5" customHeight="1"/>
    <row r="338" ht="7.5" customHeight="1"/>
    <row r="339" ht="14.25" customHeight="1"/>
    <row r="340" ht="14.25" customHeight="1"/>
    <row r="341" ht="12" customHeight="1"/>
    <row r="342" ht="25.5" customHeight="1"/>
    <row r="343" ht="21.75" customHeight="1"/>
    <row r="344" ht="12" customHeight="1"/>
    <row r="345" ht="6" customHeight="1"/>
    <row r="346" ht="7.5" customHeight="1"/>
    <row r="347" ht="13.5" customHeight="1"/>
    <row r="348" ht="10.5" customHeight="1"/>
    <row r="349" ht="12" customHeight="1"/>
    <row r="350" ht="7.5" customHeight="1"/>
    <row r="351" ht="13.5" customHeight="1"/>
    <row r="352" ht="12" customHeight="1"/>
    <row r="353" ht="12" customHeight="1"/>
    <row r="354" ht="12" customHeight="1"/>
    <row r="355" ht="12" customHeight="1"/>
    <row r="356" ht="7.5" customHeight="1"/>
    <row r="357" ht="12" customHeight="1"/>
    <row r="358" ht="12" customHeight="1"/>
    <row r="359" ht="12" customHeight="1"/>
    <row r="360" ht="12" customHeight="1"/>
    <row r="361" ht="12" customHeight="1"/>
    <row r="362" ht="7.5" customHeight="1"/>
    <row r="363" ht="12" customHeight="1"/>
    <row r="364" ht="12" customHeight="1"/>
    <row r="365" ht="12" customHeight="1"/>
    <row r="366" ht="12" customHeight="1"/>
    <row r="367" ht="12" customHeight="1"/>
    <row r="368" ht="7.5" customHeight="1"/>
    <row r="369" ht="12" customHeight="1"/>
    <row r="370" ht="12" customHeight="1"/>
    <row r="371" ht="12" customHeight="1"/>
    <row r="372" ht="12" customHeight="1"/>
    <row r="373" ht="4.5" customHeight="1"/>
    <row r="374" ht="4.5" customHeight="1"/>
    <row r="375" ht="12" customHeight="1"/>
    <row r="376" ht="7.5" customHeight="1"/>
    <row r="377" ht="13.5" customHeight="1"/>
    <row r="378" ht="12" customHeight="1"/>
    <row r="379" ht="12" customHeight="1"/>
    <row r="380" ht="12" customHeight="1"/>
    <row r="381" ht="12" customHeight="1"/>
    <row r="382" ht="7.5" customHeight="1"/>
    <row r="383" ht="12" customHeight="1"/>
    <row r="384" ht="12" customHeight="1"/>
    <row r="385" ht="12" customHeight="1"/>
    <row r="386" ht="12" customHeight="1"/>
    <row r="387" ht="12" customHeight="1"/>
    <row r="388" ht="7.5" customHeight="1"/>
    <row r="389" ht="12" customHeight="1"/>
    <row r="390" ht="12" customHeight="1"/>
    <row r="391" ht="12" customHeight="1"/>
    <row r="392" ht="12" customHeight="1"/>
    <row r="393" ht="12" customHeight="1"/>
    <row r="394" ht="7.5" customHeight="1"/>
    <row r="395" ht="12" customHeight="1"/>
    <row r="396" ht="12" customHeight="1"/>
    <row r="397" ht="12" customHeight="1"/>
    <row r="398" ht="12" customHeight="1"/>
    <row r="399" ht="4.5" customHeight="1"/>
    <row r="400" ht="4.5" customHeight="1"/>
    <row r="401" ht="12" customHeight="1"/>
    <row r="402" ht="7.5" customHeight="1"/>
    <row r="403" ht="13.5" customHeight="1"/>
    <row r="404" ht="12" customHeight="1"/>
    <row r="405" ht="12" customHeight="1"/>
    <row r="406" ht="12" customHeight="1"/>
    <row r="407" ht="12" customHeight="1"/>
    <row r="408" ht="7.5" customHeight="1"/>
    <row r="409" ht="12" customHeight="1"/>
    <row r="410" ht="12" customHeight="1"/>
    <row r="411" ht="12" customHeight="1"/>
    <row r="412" ht="12" customHeight="1"/>
    <row r="413" ht="12" customHeight="1"/>
    <row r="414" ht="7.5" customHeight="1"/>
    <row r="415" ht="12" customHeight="1"/>
    <row r="416" ht="12" customHeight="1"/>
    <row r="417" ht="12" customHeight="1"/>
    <row r="418" ht="12" customHeight="1"/>
    <row r="419" ht="12" customHeight="1"/>
    <row r="420" ht="7.5" customHeight="1"/>
    <row r="421" ht="12" customHeight="1"/>
    <row r="422" ht="12" customHeight="1"/>
    <row r="423" ht="12" customHeight="1"/>
    <row r="424" ht="12" customHeight="1"/>
    <row r="425" ht="7.5" customHeight="1"/>
    <row r="426" ht="7.5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6" customHeight="1"/>
    <row r="434" ht="4.5" customHeight="1"/>
    <row r="435" ht="18.75" customHeight="1"/>
    <row r="436" ht="12" customHeight="1"/>
    <row r="437" ht="18.75" customHeight="1"/>
    <row r="438" ht="9.75" customHeight="1"/>
    <row r="439" ht="16.5" customHeight="1"/>
    <row r="440" ht="7.5" customHeight="1"/>
    <row r="441" ht="14.25" customHeight="1"/>
    <row r="442" ht="14.25" customHeight="1"/>
    <row r="443" ht="12" customHeight="1"/>
    <row r="444" ht="25.5" customHeight="1"/>
    <row r="445" ht="21.75" customHeight="1"/>
    <row r="446" ht="12" customHeight="1"/>
    <row r="447" ht="6" customHeight="1"/>
    <row r="448" ht="7.5" customHeight="1"/>
    <row r="449" ht="13.5" customHeight="1"/>
    <row r="450" ht="10.5" customHeight="1"/>
    <row r="451" ht="12" customHeight="1"/>
    <row r="452" ht="7.5" customHeight="1"/>
    <row r="453" ht="13.5" customHeight="1"/>
    <row r="454" ht="12" customHeight="1"/>
    <row r="455" ht="12" customHeight="1"/>
    <row r="456" ht="12" customHeight="1"/>
    <row r="457" ht="12" customHeight="1"/>
    <row r="458" ht="7.5" customHeight="1"/>
    <row r="459" ht="12" customHeight="1"/>
    <row r="460" ht="12" customHeight="1"/>
    <row r="461" ht="12" customHeight="1"/>
    <row r="462" ht="12" customHeight="1"/>
    <row r="463" ht="12" customHeight="1"/>
    <row r="464" ht="7.5" customHeight="1"/>
    <row r="465" ht="12" customHeight="1"/>
    <row r="466" ht="12" customHeight="1"/>
    <row r="467" ht="12" customHeight="1"/>
    <row r="468" ht="12" customHeight="1"/>
    <row r="469" ht="12" customHeight="1"/>
    <row r="470" ht="7.5" customHeight="1"/>
    <row r="471" ht="12" customHeight="1"/>
    <row r="472" ht="12" customHeight="1"/>
    <row r="473" ht="12" customHeight="1"/>
    <row r="474" ht="12" customHeight="1"/>
    <row r="475" ht="4.5" customHeight="1"/>
    <row r="476" ht="4.5" customHeight="1"/>
    <row r="477" ht="12" customHeight="1"/>
    <row r="478" ht="7.5" customHeight="1"/>
    <row r="479" ht="13.5" customHeight="1"/>
    <row r="480" ht="12" customHeight="1"/>
    <row r="481" ht="12" customHeight="1"/>
    <row r="482" ht="12" customHeight="1"/>
    <row r="483" ht="12" customHeight="1"/>
    <row r="484" ht="7.5" customHeight="1"/>
    <row r="485" ht="12" customHeight="1"/>
    <row r="486" ht="12" customHeight="1"/>
    <row r="487" ht="12" customHeight="1"/>
    <row r="488" ht="12" customHeight="1"/>
    <row r="489" ht="12" customHeight="1"/>
    <row r="490" ht="7.5" customHeight="1"/>
    <row r="491" ht="12" customHeight="1"/>
    <row r="492" ht="12" customHeight="1"/>
    <row r="493" ht="12" customHeight="1"/>
    <row r="494" ht="12" customHeight="1"/>
    <row r="495" ht="12" customHeight="1"/>
    <row r="496" ht="7.5" customHeight="1"/>
    <row r="497" ht="12" customHeight="1"/>
    <row r="498" ht="12" customHeight="1"/>
    <row r="499" ht="12" customHeight="1"/>
    <row r="500" ht="12" customHeight="1"/>
    <row r="501" ht="4.5" customHeight="1"/>
    <row r="502" ht="4.5" customHeight="1"/>
    <row r="503" ht="12" customHeight="1"/>
    <row r="504" ht="7.5" customHeight="1"/>
    <row r="505" ht="13.5" customHeight="1"/>
    <row r="506" ht="12" customHeight="1"/>
    <row r="507" ht="12" customHeight="1"/>
    <row r="508" ht="12" customHeight="1"/>
    <row r="509" ht="12" customHeight="1"/>
    <row r="510" ht="7.5" customHeight="1"/>
    <row r="511" ht="12" customHeight="1"/>
    <row r="512" ht="12" customHeight="1"/>
    <row r="513" ht="12" customHeight="1"/>
    <row r="514" ht="12" customHeight="1"/>
    <row r="515" ht="12" customHeight="1"/>
    <row r="516" ht="7.5" customHeight="1"/>
    <row r="517" ht="12" customHeight="1"/>
    <row r="518" ht="12" customHeight="1"/>
    <row r="519" ht="12" customHeight="1"/>
    <row r="520" ht="12" customHeight="1"/>
    <row r="521" ht="12" customHeight="1"/>
    <row r="522" ht="7.5" customHeight="1"/>
    <row r="523" ht="12" customHeight="1"/>
    <row r="524" ht="12" customHeight="1"/>
    <row r="525" ht="12" customHeight="1"/>
    <row r="526" ht="12" customHeight="1"/>
    <row r="527" ht="7.5" customHeight="1"/>
    <row r="528" ht="7.5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6" customHeight="1"/>
  </sheetData>
  <mergeCells count="18">
    <mergeCell ref="A71:I71"/>
    <mergeCell ref="A72:I72"/>
    <mergeCell ref="A73:I73"/>
    <mergeCell ref="F1:K1"/>
    <mergeCell ref="G5:J5"/>
    <mergeCell ref="C70:D70"/>
    <mergeCell ref="C28:D28"/>
    <mergeCell ref="C29:D29"/>
    <mergeCell ref="C49:D49"/>
    <mergeCell ref="C50:D50"/>
    <mergeCell ref="C69:D69"/>
    <mergeCell ref="R4:U4"/>
    <mergeCell ref="A6:D6"/>
    <mergeCell ref="A7:D7"/>
    <mergeCell ref="B10:C10"/>
    <mergeCell ref="M5:O5"/>
    <mergeCell ref="G4:J4"/>
    <mergeCell ref="M4:O4"/>
  </mergeCells>
  <printOptions/>
  <pageMargins left="0.75" right="0.32" top="1" bottom="1" header="0.512" footer="0.512"/>
  <pageSetup horizontalDpi="600" verticalDpi="600" orientation="portrait" pageOrder="overThenDown" paperSize="9" scale="81" r:id="rId1"/>
  <colBreaks count="1" manualBreakCount="1">
    <brk id="11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S73"/>
  <sheetViews>
    <sheetView zoomScaleSheetLayoutView="75" workbookViewId="0" topLeftCell="A1">
      <pane xSplit="5" ySplit="7" topLeftCell="F50" activePane="bottomRight" state="frozen"/>
      <selection pane="topLeft" activeCell="A1" sqref="A1"/>
      <selection pane="topRight" activeCell="F1" sqref="F1"/>
      <selection pane="bottomLeft" activeCell="A8" sqref="A8"/>
      <selection pane="bottomRight" activeCell="F52" sqref="F52"/>
    </sheetView>
  </sheetViews>
  <sheetFormatPr defaultColWidth="7.625" defaultRowHeight="14.25" customHeight="1"/>
  <cols>
    <col min="1" max="1" width="1.00390625" style="1" customWidth="1"/>
    <col min="2" max="2" width="1.25" style="1" customWidth="1"/>
    <col min="3" max="3" width="8.50390625" style="1" customWidth="1"/>
    <col min="4" max="4" width="0.74609375" style="1" customWidth="1"/>
    <col min="5" max="5" width="5.375" style="1" customWidth="1"/>
    <col min="6" max="49" width="7.125" style="1" customWidth="1"/>
    <col min="50" max="50" width="0.2421875" style="1" customWidth="1"/>
    <col min="51" max="55" width="10.75390625" style="1" customWidth="1"/>
    <col min="56" max="65" width="9.375" style="1" customWidth="1"/>
    <col min="66" max="16384" width="7.625" style="1" customWidth="1"/>
  </cols>
  <sheetData>
    <row r="1" spans="3:71" s="122" customFormat="1" ht="36" customHeight="1">
      <c r="C1" s="163" t="s">
        <v>114</v>
      </c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43"/>
      <c r="AA1" s="143"/>
      <c r="AB1" s="123"/>
      <c r="AC1" s="124"/>
      <c r="AD1" s="181" t="s">
        <v>100</v>
      </c>
      <c r="AE1" s="181"/>
      <c r="AF1" s="181"/>
      <c r="AG1" s="181"/>
      <c r="AH1" s="181"/>
      <c r="AI1" s="181"/>
      <c r="AJ1" s="181"/>
      <c r="AK1" s="123"/>
      <c r="AL1" s="125"/>
      <c r="AM1" s="124"/>
      <c r="AN1" s="124"/>
      <c r="AO1" s="125"/>
      <c r="AP1" s="125"/>
      <c r="AQ1" s="125"/>
      <c r="AR1" s="125"/>
      <c r="AS1" s="125"/>
      <c r="AT1" s="126"/>
      <c r="AU1" s="126"/>
      <c r="AV1" s="126"/>
      <c r="AW1" s="126"/>
      <c r="AX1" s="127"/>
      <c r="AY1" s="127"/>
      <c r="AZ1" s="127"/>
      <c r="BA1" s="127"/>
      <c r="BC1" s="128"/>
      <c r="BF1" s="125"/>
      <c r="BG1" s="124"/>
      <c r="BH1" s="124"/>
      <c r="BJ1" s="125"/>
      <c r="BK1" s="125"/>
      <c r="BL1" s="125"/>
      <c r="BM1" s="125"/>
      <c r="BN1" s="124"/>
      <c r="BO1" s="126"/>
      <c r="BP1" s="123"/>
      <c r="BQ1" s="124"/>
      <c r="BR1" s="124"/>
      <c r="BS1" s="124"/>
    </row>
    <row r="2" spans="3:53" s="51" customFormat="1" ht="7.5" customHeight="1">
      <c r="C2" s="52"/>
      <c r="D2" s="52"/>
      <c r="E2" s="52"/>
      <c r="F2" s="53"/>
      <c r="G2" s="54"/>
      <c r="H2" s="54"/>
      <c r="I2" s="54"/>
      <c r="J2" s="54"/>
      <c r="K2" s="55"/>
      <c r="L2" s="56"/>
      <c r="M2" s="56"/>
      <c r="N2" s="54"/>
      <c r="O2" s="54"/>
      <c r="P2" s="54"/>
      <c r="Q2" s="54"/>
      <c r="R2" s="54"/>
      <c r="S2" s="55"/>
      <c r="T2" s="55"/>
      <c r="U2" s="55"/>
      <c r="V2" s="55"/>
      <c r="W2" s="55"/>
      <c r="X2" s="57"/>
      <c r="Y2" s="57"/>
      <c r="Z2" s="57"/>
      <c r="AA2" s="57"/>
      <c r="AB2" s="53"/>
      <c r="AC2" s="54"/>
      <c r="AD2" s="54"/>
      <c r="AE2" s="54"/>
      <c r="AF2" s="54"/>
      <c r="AG2" s="55"/>
      <c r="AH2" s="56"/>
      <c r="AI2" s="56"/>
      <c r="AJ2" s="54"/>
      <c r="AK2" s="58"/>
      <c r="AL2" s="55"/>
      <c r="AM2" s="54"/>
      <c r="AN2" s="54"/>
      <c r="AO2" s="55"/>
      <c r="AP2" s="55"/>
      <c r="AQ2" s="55"/>
      <c r="AR2" s="55"/>
      <c r="AS2" s="55"/>
      <c r="AT2" s="57"/>
      <c r="AU2" s="57"/>
      <c r="AV2" s="57"/>
      <c r="AW2" s="57"/>
      <c r="AX2" s="59"/>
      <c r="AY2" s="59"/>
      <c r="AZ2" s="59"/>
      <c r="BA2" s="59"/>
    </row>
    <row r="3" spans="3:53" s="51" customFormat="1" ht="7.5" customHeight="1">
      <c r="C3" s="50"/>
      <c r="D3" s="50"/>
      <c r="E3" s="60"/>
      <c r="F3" s="61"/>
      <c r="G3" s="62"/>
      <c r="H3" s="62"/>
      <c r="I3" s="62"/>
      <c r="J3" s="62"/>
      <c r="K3" s="63"/>
      <c r="L3" s="64"/>
      <c r="M3" s="64"/>
      <c r="N3" s="63"/>
      <c r="O3" s="63"/>
      <c r="P3" s="63"/>
      <c r="Q3" s="63"/>
      <c r="R3" s="62"/>
      <c r="S3" s="63"/>
      <c r="T3" s="63"/>
      <c r="U3" s="63"/>
      <c r="V3" s="63"/>
      <c r="W3" s="63"/>
      <c r="X3" s="57"/>
      <c r="Y3" s="57"/>
      <c r="Z3" s="57"/>
      <c r="AA3" s="57"/>
      <c r="AB3" s="61"/>
      <c r="AC3" s="62"/>
      <c r="AD3" s="62"/>
      <c r="AE3" s="62"/>
      <c r="AF3" s="62"/>
      <c r="AG3" s="63"/>
      <c r="AH3" s="64"/>
      <c r="AI3" s="64"/>
      <c r="AJ3" s="63"/>
      <c r="AK3" s="63"/>
      <c r="AL3" s="63"/>
      <c r="AM3" s="62"/>
      <c r="AN3" s="62"/>
      <c r="AO3" s="63"/>
      <c r="AP3" s="63"/>
      <c r="AQ3" s="63"/>
      <c r="AR3" s="63"/>
      <c r="AS3" s="63"/>
      <c r="AT3" s="57"/>
      <c r="AU3" s="57"/>
      <c r="AV3" s="57"/>
      <c r="AW3" s="57"/>
      <c r="AX3" s="59"/>
      <c r="AY3" s="59"/>
      <c r="AZ3" s="59"/>
      <c r="BA3" s="59"/>
    </row>
    <row r="4" spans="1:53" s="51" customFormat="1" ht="7.5" customHeight="1">
      <c r="A4" s="65"/>
      <c r="B4" s="65"/>
      <c r="C4" s="66"/>
      <c r="D4" s="66"/>
      <c r="E4" s="66"/>
      <c r="F4" s="67"/>
      <c r="G4" s="68"/>
      <c r="H4" s="68"/>
      <c r="I4" s="68"/>
      <c r="J4" s="68"/>
      <c r="K4" s="69"/>
      <c r="L4" s="70"/>
      <c r="M4" s="70"/>
      <c r="N4" s="69"/>
      <c r="O4" s="69"/>
      <c r="P4" s="69"/>
      <c r="Q4" s="69"/>
      <c r="R4" s="68"/>
      <c r="S4" s="69"/>
      <c r="T4" s="69"/>
      <c r="U4" s="69"/>
      <c r="V4" s="69"/>
      <c r="W4" s="69"/>
      <c r="X4" s="68"/>
      <c r="Y4" s="57"/>
      <c r="Z4" s="57"/>
      <c r="AA4" s="57"/>
      <c r="AB4" s="67"/>
      <c r="AC4" s="68"/>
      <c r="AD4" s="68"/>
      <c r="AE4" s="68"/>
      <c r="AF4" s="68"/>
      <c r="AG4" s="69"/>
      <c r="AH4" s="70"/>
      <c r="AI4" s="70"/>
      <c r="AJ4" s="69"/>
      <c r="AK4" s="68"/>
      <c r="AL4" s="69"/>
      <c r="AM4" s="68"/>
      <c r="AN4" s="68"/>
      <c r="AO4" s="69"/>
      <c r="AP4" s="69"/>
      <c r="AQ4" s="69"/>
      <c r="AR4" s="69"/>
      <c r="AS4" s="69"/>
      <c r="AT4" s="68"/>
      <c r="AU4" s="68"/>
      <c r="AV4" s="68"/>
      <c r="AW4" s="68"/>
      <c r="AX4" s="59"/>
      <c r="AY4" s="59"/>
      <c r="AZ4" s="59"/>
      <c r="BA4" s="59"/>
    </row>
    <row r="5" spans="1:49" s="74" customFormat="1" ht="15" customHeight="1">
      <c r="A5" s="182" t="s">
        <v>102</v>
      </c>
      <c r="B5" s="182"/>
      <c r="C5" s="182"/>
      <c r="D5" s="182"/>
      <c r="E5" s="182"/>
      <c r="F5" s="160" t="s">
        <v>103</v>
      </c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72"/>
      <c r="V5" s="72"/>
      <c r="W5" s="72"/>
      <c r="X5" s="73"/>
      <c r="Y5" s="73"/>
      <c r="Z5" s="73"/>
      <c r="AA5" s="73"/>
      <c r="AB5" s="71"/>
      <c r="AC5" s="162" t="s">
        <v>99</v>
      </c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73"/>
      <c r="AO5" s="72"/>
      <c r="AP5" s="72"/>
      <c r="AQ5" s="72"/>
      <c r="AR5" s="72"/>
      <c r="AS5" s="72"/>
      <c r="AT5" s="73"/>
      <c r="AU5" s="73"/>
      <c r="AV5" s="73"/>
      <c r="AW5" s="73"/>
    </row>
    <row r="6" spans="1:49" s="85" customFormat="1" ht="15" customHeight="1">
      <c r="A6" s="183"/>
      <c r="B6" s="183"/>
      <c r="C6" s="183"/>
      <c r="D6" s="183"/>
      <c r="E6" s="183"/>
      <c r="F6" s="76"/>
      <c r="G6" s="185" t="s">
        <v>23</v>
      </c>
      <c r="H6" s="186"/>
      <c r="I6" s="77" t="s">
        <v>124</v>
      </c>
      <c r="J6" s="77" t="s">
        <v>126</v>
      </c>
      <c r="K6" s="78" t="s">
        <v>128</v>
      </c>
      <c r="L6" s="79" t="s">
        <v>130</v>
      </c>
      <c r="M6" s="79" t="s">
        <v>132</v>
      </c>
      <c r="N6" s="80" t="s">
        <v>134</v>
      </c>
      <c r="O6" s="78" t="s">
        <v>136</v>
      </c>
      <c r="P6" s="78" t="s">
        <v>138</v>
      </c>
      <c r="Q6" s="78" t="s">
        <v>140</v>
      </c>
      <c r="R6" s="77" t="s">
        <v>142</v>
      </c>
      <c r="S6" s="78" t="s">
        <v>144</v>
      </c>
      <c r="T6" s="78" t="s">
        <v>146</v>
      </c>
      <c r="U6" s="78" t="s">
        <v>148</v>
      </c>
      <c r="V6" s="78" t="s">
        <v>150</v>
      </c>
      <c r="W6" s="78" t="s">
        <v>152</v>
      </c>
      <c r="X6" s="82" t="s">
        <v>154</v>
      </c>
      <c r="Y6" s="82" t="s">
        <v>156</v>
      </c>
      <c r="Z6" s="144" t="s">
        <v>172</v>
      </c>
      <c r="AA6" s="156" t="s">
        <v>174</v>
      </c>
      <c r="AB6" s="84"/>
      <c r="AC6" s="185" t="s">
        <v>178</v>
      </c>
      <c r="AD6" s="186"/>
      <c r="AE6" s="77" t="s">
        <v>123</v>
      </c>
      <c r="AF6" s="77" t="s">
        <v>125</v>
      </c>
      <c r="AG6" s="78" t="s">
        <v>127</v>
      </c>
      <c r="AH6" s="79" t="s">
        <v>129</v>
      </c>
      <c r="AI6" s="79" t="s">
        <v>131</v>
      </c>
      <c r="AJ6" s="80" t="s">
        <v>133</v>
      </c>
      <c r="AK6" s="81" t="s">
        <v>135</v>
      </c>
      <c r="AL6" s="78" t="s">
        <v>137</v>
      </c>
      <c r="AM6" s="77" t="s">
        <v>139</v>
      </c>
      <c r="AN6" s="77" t="s">
        <v>141</v>
      </c>
      <c r="AO6" s="78" t="s">
        <v>143</v>
      </c>
      <c r="AP6" s="78" t="s">
        <v>145</v>
      </c>
      <c r="AQ6" s="78" t="s">
        <v>147</v>
      </c>
      <c r="AR6" s="78" t="s">
        <v>149</v>
      </c>
      <c r="AS6" s="78" t="s">
        <v>151</v>
      </c>
      <c r="AT6" s="82" t="s">
        <v>153</v>
      </c>
      <c r="AU6" s="83" t="s">
        <v>155</v>
      </c>
      <c r="AV6" s="156" t="s">
        <v>171</v>
      </c>
      <c r="AW6" s="156" t="s">
        <v>173</v>
      </c>
    </row>
    <row r="7" spans="1:49" s="85" customFormat="1" ht="58.5" customHeight="1">
      <c r="A7" s="184"/>
      <c r="B7" s="184"/>
      <c r="C7" s="184"/>
      <c r="D7" s="184"/>
      <c r="E7" s="184"/>
      <c r="F7" s="86" t="s">
        <v>1</v>
      </c>
      <c r="G7" s="87" t="s">
        <v>159</v>
      </c>
      <c r="H7" s="87" t="s">
        <v>122</v>
      </c>
      <c r="I7" s="87" t="s">
        <v>2</v>
      </c>
      <c r="J7" s="87" t="s">
        <v>158</v>
      </c>
      <c r="K7" s="88" t="s">
        <v>3</v>
      </c>
      <c r="L7" s="89" t="s">
        <v>4</v>
      </c>
      <c r="M7" s="90" t="s">
        <v>5</v>
      </c>
      <c r="N7" s="88" t="s">
        <v>6</v>
      </c>
      <c r="O7" s="88" t="s">
        <v>160</v>
      </c>
      <c r="P7" s="88" t="s">
        <v>161</v>
      </c>
      <c r="Q7" s="88" t="s">
        <v>162</v>
      </c>
      <c r="R7" s="87" t="s">
        <v>163</v>
      </c>
      <c r="S7" s="92" t="s">
        <v>166</v>
      </c>
      <c r="T7" s="88" t="s">
        <v>164</v>
      </c>
      <c r="U7" s="88" t="s">
        <v>165</v>
      </c>
      <c r="V7" s="88" t="s">
        <v>167</v>
      </c>
      <c r="W7" s="92" t="s">
        <v>168</v>
      </c>
      <c r="X7" s="93" t="s">
        <v>169</v>
      </c>
      <c r="Y7" s="157" t="s">
        <v>170</v>
      </c>
      <c r="Z7" s="87" t="s">
        <v>175</v>
      </c>
      <c r="AA7" s="94" t="s">
        <v>176</v>
      </c>
      <c r="AB7" s="95" t="s">
        <v>1</v>
      </c>
      <c r="AC7" s="87" t="s">
        <v>159</v>
      </c>
      <c r="AD7" s="87" t="s">
        <v>122</v>
      </c>
      <c r="AE7" s="87" t="s">
        <v>2</v>
      </c>
      <c r="AF7" s="87" t="s">
        <v>157</v>
      </c>
      <c r="AG7" s="88" t="s">
        <v>3</v>
      </c>
      <c r="AH7" s="89" t="s">
        <v>4</v>
      </c>
      <c r="AI7" s="90" t="s">
        <v>5</v>
      </c>
      <c r="AJ7" s="88" t="s">
        <v>6</v>
      </c>
      <c r="AK7" s="91" t="s">
        <v>160</v>
      </c>
      <c r="AL7" s="88" t="s">
        <v>161</v>
      </c>
      <c r="AM7" s="87" t="s">
        <v>162</v>
      </c>
      <c r="AN7" s="87" t="s">
        <v>163</v>
      </c>
      <c r="AO7" s="88" t="s">
        <v>179</v>
      </c>
      <c r="AP7" s="88" t="s">
        <v>164</v>
      </c>
      <c r="AQ7" s="88" t="s">
        <v>165</v>
      </c>
      <c r="AR7" s="88" t="s">
        <v>167</v>
      </c>
      <c r="AS7" s="92" t="s">
        <v>168</v>
      </c>
      <c r="AT7" s="93" t="s">
        <v>169</v>
      </c>
      <c r="AU7" s="96" t="s">
        <v>170</v>
      </c>
      <c r="AV7" s="158" t="s">
        <v>175</v>
      </c>
      <c r="AW7" s="158" t="s">
        <v>176</v>
      </c>
    </row>
    <row r="8" spans="1:49" s="85" customFormat="1" ht="12" customHeight="1">
      <c r="A8" s="75"/>
      <c r="B8" s="75"/>
      <c r="C8" s="75"/>
      <c r="D8" s="75"/>
      <c r="E8" s="75"/>
      <c r="F8" s="115"/>
      <c r="G8" s="98"/>
      <c r="H8" s="98"/>
      <c r="I8" s="98"/>
      <c r="J8" s="98"/>
      <c r="K8" s="99"/>
      <c r="L8" s="100"/>
      <c r="M8" s="100"/>
      <c r="N8" s="99"/>
      <c r="O8" s="99"/>
      <c r="P8" s="99"/>
      <c r="Q8" s="99"/>
      <c r="R8" s="98"/>
      <c r="S8" s="99"/>
      <c r="T8" s="99"/>
      <c r="U8" s="99"/>
      <c r="V8" s="99"/>
      <c r="W8" s="99"/>
      <c r="X8" s="98"/>
      <c r="Y8" s="98"/>
      <c r="Z8" s="98"/>
      <c r="AA8" s="98"/>
      <c r="AB8" s="97"/>
      <c r="AC8" s="98"/>
      <c r="AD8" s="98"/>
      <c r="AE8" s="98"/>
      <c r="AF8" s="98"/>
      <c r="AG8" s="99"/>
      <c r="AH8" s="100"/>
      <c r="AI8" s="100"/>
      <c r="AJ8" s="99"/>
      <c r="AK8" s="99"/>
      <c r="AL8" s="99"/>
      <c r="AM8" s="98"/>
      <c r="AN8" s="98"/>
      <c r="AO8" s="99"/>
      <c r="AP8" s="99"/>
      <c r="AQ8" s="99"/>
      <c r="AR8" s="99"/>
      <c r="AS8" s="99"/>
      <c r="AT8" s="98"/>
      <c r="AU8" s="98"/>
      <c r="AV8" s="98"/>
      <c r="AW8" s="98"/>
    </row>
    <row r="9" spans="2:51" s="101" customFormat="1" ht="13.5" customHeight="1">
      <c r="B9" s="101" t="s">
        <v>7</v>
      </c>
      <c r="E9" s="102"/>
      <c r="F9" s="146">
        <f>SUM(F10:F24)</f>
        <v>50561</v>
      </c>
      <c r="G9" s="145">
        <f aca="true" t="shared" si="0" ref="G9:AX9">SUM(G10:G24)</f>
        <v>3485</v>
      </c>
      <c r="H9" s="145">
        <f t="shared" si="0"/>
        <v>3336</v>
      </c>
      <c r="I9" s="145">
        <f t="shared" si="0"/>
        <v>6</v>
      </c>
      <c r="J9" s="145">
        <f t="shared" si="0"/>
        <v>108</v>
      </c>
      <c r="K9" s="145">
        <f t="shared" si="0"/>
        <v>4444</v>
      </c>
      <c r="L9" s="145">
        <f t="shared" si="0"/>
        <v>13040</v>
      </c>
      <c r="M9" s="145">
        <f t="shared" si="0"/>
        <v>158</v>
      </c>
      <c r="N9" s="145">
        <f t="shared" si="0"/>
        <v>437</v>
      </c>
      <c r="O9" s="145">
        <f t="shared" si="0"/>
        <v>2846</v>
      </c>
      <c r="P9" s="145">
        <f t="shared" si="0"/>
        <v>7785</v>
      </c>
      <c r="Q9" s="145">
        <f t="shared" si="0"/>
        <v>922</v>
      </c>
      <c r="R9" s="145">
        <f t="shared" si="0"/>
        <v>450</v>
      </c>
      <c r="S9" s="145">
        <f t="shared" si="0"/>
        <v>1050</v>
      </c>
      <c r="T9" s="145">
        <f t="shared" si="0"/>
        <v>2328</v>
      </c>
      <c r="U9" s="145">
        <f t="shared" si="0"/>
        <v>2114</v>
      </c>
      <c r="V9" s="145">
        <f t="shared" si="0"/>
        <v>1831</v>
      </c>
      <c r="W9" s="145">
        <f t="shared" si="0"/>
        <v>4583</v>
      </c>
      <c r="X9" s="145">
        <f t="shared" si="0"/>
        <v>388</v>
      </c>
      <c r="Y9" s="145">
        <f t="shared" si="0"/>
        <v>2043</v>
      </c>
      <c r="Z9" s="145">
        <f t="shared" si="0"/>
        <v>1358</v>
      </c>
      <c r="AA9" s="145">
        <f t="shared" si="0"/>
        <v>1185</v>
      </c>
      <c r="AB9" s="145">
        <v>41544</v>
      </c>
      <c r="AC9" s="145">
        <f t="shared" si="0"/>
        <v>499</v>
      </c>
      <c r="AD9" s="145">
        <f t="shared" si="0"/>
        <v>390</v>
      </c>
      <c r="AE9" s="145">
        <f t="shared" si="0"/>
        <v>5</v>
      </c>
      <c r="AF9" s="145">
        <f t="shared" si="0"/>
        <v>103</v>
      </c>
      <c r="AG9" s="145">
        <f t="shared" si="0"/>
        <v>3312</v>
      </c>
      <c r="AH9" s="145">
        <f t="shared" si="0"/>
        <v>12242</v>
      </c>
      <c r="AI9" s="145">
        <f t="shared" si="0"/>
        <v>158</v>
      </c>
      <c r="AJ9" s="145">
        <f t="shared" si="0"/>
        <v>419</v>
      </c>
      <c r="AK9" s="145">
        <f t="shared" si="0"/>
        <v>2698</v>
      </c>
      <c r="AL9" s="145">
        <f t="shared" si="0"/>
        <v>6721</v>
      </c>
      <c r="AM9" s="145">
        <f t="shared" si="0"/>
        <v>881</v>
      </c>
      <c r="AN9" s="145">
        <f t="shared" si="0"/>
        <v>388</v>
      </c>
      <c r="AO9" s="145">
        <f t="shared" si="0"/>
        <v>805</v>
      </c>
      <c r="AP9" s="145">
        <f t="shared" si="0"/>
        <v>1743</v>
      </c>
      <c r="AQ9" s="145">
        <f t="shared" si="0"/>
        <v>1655</v>
      </c>
      <c r="AR9" s="145">
        <f t="shared" si="0"/>
        <v>1680</v>
      </c>
      <c r="AS9" s="145">
        <f t="shared" si="0"/>
        <v>4289</v>
      </c>
      <c r="AT9" s="145">
        <f t="shared" si="0"/>
        <v>388</v>
      </c>
      <c r="AU9" s="145">
        <f t="shared" si="0"/>
        <v>1659</v>
      </c>
      <c r="AV9" s="145">
        <f t="shared" si="0"/>
        <v>1358</v>
      </c>
      <c r="AW9" s="145">
        <f t="shared" si="0"/>
        <v>541</v>
      </c>
      <c r="AX9" s="145">
        <f t="shared" si="0"/>
        <v>0</v>
      </c>
      <c r="AY9" s="147"/>
    </row>
    <row r="10" spans="3:51" s="101" customFormat="1" ht="13.5" customHeight="1">
      <c r="C10" s="102" t="s">
        <v>24</v>
      </c>
      <c r="D10" s="103" t="s">
        <v>8</v>
      </c>
      <c r="F10" s="146">
        <f>SUM(G10+K10+L10+M10+N10+O10+P10+Q10+R10+S10+T10+U10+V10+W10+X10+Y10+Z10+AA10)</f>
        <v>680</v>
      </c>
      <c r="G10" s="145">
        <v>6</v>
      </c>
      <c r="H10" s="148">
        <v>6</v>
      </c>
      <c r="I10" s="148" t="s">
        <v>9</v>
      </c>
      <c r="J10" s="145" t="s">
        <v>9</v>
      </c>
      <c r="K10" s="145">
        <v>39</v>
      </c>
      <c r="L10" s="145">
        <v>189</v>
      </c>
      <c r="M10" s="145">
        <v>4</v>
      </c>
      <c r="N10" s="145">
        <v>3</v>
      </c>
      <c r="O10" s="145">
        <v>20</v>
      </c>
      <c r="P10" s="145">
        <v>182</v>
      </c>
      <c r="Q10" s="145">
        <v>3</v>
      </c>
      <c r="R10" s="148">
        <v>5</v>
      </c>
      <c r="S10" s="145">
        <v>7</v>
      </c>
      <c r="T10" s="145">
        <v>106</v>
      </c>
      <c r="U10" s="145">
        <v>24</v>
      </c>
      <c r="V10" s="145">
        <v>7</v>
      </c>
      <c r="W10" s="145">
        <v>19</v>
      </c>
      <c r="X10" s="145">
        <v>7</v>
      </c>
      <c r="Y10" s="145">
        <v>21</v>
      </c>
      <c r="Z10" s="145">
        <v>1</v>
      </c>
      <c r="AA10" s="145">
        <v>37</v>
      </c>
      <c r="AB10" s="145">
        <v>647</v>
      </c>
      <c r="AC10" s="145">
        <v>3</v>
      </c>
      <c r="AD10" s="148">
        <v>3</v>
      </c>
      <c r="AE10" s="148" t="s">
        <v>9</v>
      </c>
      <c r="AF10" s="145" t="s">
        <v>9</v>
      </c>
      <c r="AG10" s="145">
        <v>35</v>
      </c>
      <c r="AH10" s="145">
        <v>186</v>
      </c>
      <c r="AI10" s="148">
        <v>4</v>
      </c>
      <c r="AJ10" s="145">
        <v>3</v>
      </c>
      <c r="AK10" s="145">
        <v>20</v>
      </c>
      <c r="AL10" s="145">
        <v>181</v>
      </c>
      <c r="AM10" s="145">
        <v>3</v>
      </c>
      <c r="AN10" s="148">
        <v>5</v>
      </c>
      <c r="AO10" s="145">
        <v>7</v>
      </c>
      <c r="AP10" s="145">
        <v>106</v>
      </c>
      <c r="AQ10" s="145">
        <v>23</v>
      </c>
      <c r="AR10" s="145">
        <v>7</v>
      </c>
      <c r="AS10" s="145">
        <v>19</v>
      </c>
      <c r="AT10" s="145">
        <v>7</v>
      </c>
      <c r="AU10" s="145">
        <v>12</v>
      </c>
      <c r="AV10" s="145">
        <v>1</v>
      </c>
      <c r="AW10" s="145">
        <v>25</v>
      </c>
      <c r="AX10" s="147"/>
      <c r="AY10" s="147"/>
    </row>
    <row r="11" spans="3:51" s="101" customFormat="1" ht="13.5" customHeight="1">
      <c r="C11" s="102" t="s">
        <v>25</v>
      </c>
      <c r="D11" s="102"/>
      <c r="E11" s="103"/>
      <c r="F11" s="146">
        <f>SUM(G11+J11+K11+L11+M11+N11+O11+P11+Q11+R11+S11+T11+U11+V11+W11+X11+Y11+Z11+AA11)</f>
        <v>3113</v>
      </c>
      <c r="G11" s="145">
        <v>43</v>
      </c>
      <c r="H11" s="145">
        <v>42</v>
      </c>
      <c r="I11" s="148" t="s">
        <v>9</v>
      </c>
      <c r="J11" s="145">
        <v>5</v>
      </c>
      <c r="K11" s="145">
        <v>163</v>
      </c>
      <c r="L11" s="145">
        <v>915</v>
      </c>
      <c r="M11" s="145">
        <v>4</v>
      </c>
      <c r="N11" s="145">
        <v>25</v>
      </c>
      <c r="O11" s="145">
        <v>115</v>
      </c>
      <c r="P11" s="145">
        <v>537</v>
      </c>
      <c r="Q11" s="145">
        <v>77</v>
      </c>
      <c r="R11" s="145">
        <v>18</v>
      </c>
      <c r="S11" s="145">
        <v>33</v>
      </c>
      <c r="T11" s="145">
        <v>175</v>
      </c>
      <c r="U11" s="145">
        <v>202</v>
      </c>
      <c r="V11" s="145">
        <v>119</v>
      </c>
      <c r="W11" s="145">
        <v>423</v>
      </c>
      <c r="X11" s="145">
        <v>39</v>
      </c>
      <c r="Y11" s="145">
        <v>77</v>
      </c>
      <c r="Z11" s="145">
        <v>49</v>
      </c>
      <c r="AA11" s="145">
        <v>94</v>
      </c>
      <c r="AB11" s="145">
        <v>2988</v>
      </c>
      <c r="AC11" s="145">
        <v>20</v>
      </c>
      <c r="AD11" s="148">
        <v>19</v>
      </c>
      <c r="AE11" s="148" t="s">
        <v>9</v>
      </c>
      <c r="AF11" s="145">
        <v>5</v>
      </c>
      <c r="AG11" s="145">
        <v>146</v>
      </c>
      <c r="AH11" s="145">
        <v>896</v>
      </c>
      <c r="AI11" s="145">
        <v>4</v>
      </c>
      <c r="AJ11" s="145">
        <v>25</v>
      </c>
      <c r="AK11" s="145">
        <v>114</v>
      </c>
      <c r="AL11" s="145">
        <v>533</v>
      </c>
      <c r="AM11" s="145">
        <v>77</v>
      </c>
      <c r="AN11" s="145">
        <v>18</v>
      </c>
      <c r="AO11" s="145">
        <v>31</v>
      </c>
      <c r="AP11" s="145">
        <v>168</v>
      </c>
      <c r="AQ11" s="145">
        <v>197</v>
      </c>
      <c r="AR11" s="145">
        <v>118</v>
      </c>
      <c r="AS11" s="145">
        <v>418</v>
      </c>
      <c r="AT11" s="145">
        <v>39</v>
      </c>
      <c r="AU11" s="145">
        <v>70</v>
      </c>
      <c r="AV11" s="145">
        <v>49</v>
      </c>
      <c r="AW11" s="145">
        <v>60</v>
      </c>
      <c r="AX11" s="147"/>
      <c r="AY11" s="147"/>
    </row>
    <row r="12" spans="3:51" s="101" customFormat="1" ht="13.5" customHeight="1">
      <c r="C12" s="102" t="s">
        <v>26</v>
      </c>
      <c r="D12" s="102"/>
      <c r="E12" s="103"/>
      <c r="F12" s="146">
        <f>SUM(G12+J12+K12+L12+M12+N12+O12+P12+Q12+R12+S12+T12+U12+V12+W12+X12+Y12+Z12+AA12)</f>
        <v>4177</v>
      </c>
      <c r="G12" s="145">
        <v>62</v>
      </c>
      <c r="H12" s="145">
        <v>58</v>
      </c>
      <c r="I12" s="145" t="s">
        <v>9</v>
      </c>
      <c r="J12" s="145">
        <v>7</v>
      </c>
      <c r="K12" s="145">
        <v>330</v>
      </c>
      <c r="L12" s="145">
        <v>1172</v>
      </c>
      <c r="M12" s="145">
        <v>7</v>
      </c>
      <c r="N12" s="145">
        <v>55</v>
      </c>
      <c r="O12" s="145">
        <v>157</v>
      </c>
      <c r="P12" s="145">
        <v>657</v>
      </c>
      <c r="Q12" s="145">
        <v>93</v>
      </c>
      <c r="R12" s="145">
        <v>29</v>
      </c>
      <c r="S12" s="145">
        <v>91</v>
      </c>
      <c r="T12" s="145">
        <v>169</v>
      </c>
      <c r="U12" s="145">
        <v>222</v>
      </c>
      <c r="V12" s="145">
        <v>175</v>
      </c>
      <c r="W12" s="145">
        <v>565</v>
      </c>
      <c r="X12" s="145">
        <v>32</v>
      </c>
      <c r="Y12" s="145">
        <v>121</v>
      </c>
      <c r="Z12" s="145">
        <v>113</v>
      </c>
      <c r="AA12" s="145">
        <v>120</v>
      </c>
      <c r="AB12" s="145">
        <v>3934</v>
      </c>
      <c r="AC12" s="145">
        <v>21</v>
      </c>
      <c r="AD12" s="145">
        <v>17</v>
      </c>
      <c r="AE12" s="145" t="s">
        <v>9</v>
      </c>
      <c r="AF12" s="145">
        <v>7</v>
      </c>
      <c r="AG12" s="145">
        <v>285</v>
      </c>
      <c r="AH12" s="145">
        <v>1144</v>
      </c>
      <c r="AI12" s="145">
        <v>7</v>
      </c>
      <c r="AJ12" s="145">
        <v>55</v>
      </c>
      <c r="AK12" s="145">
        <v>152</v>
      </c>
      <c r="AL12" s="145">
        <v>639</v>
      </c>
      <c r="AM12" s="145">
        <v>93</v>
      </c>
      <c r="AN12" s="145">
        <v>29</v>
      </c>
      <c r="AO12" s="145">
        <v>83</v>
      </c>
      <c r="AP12" s="145">
        <v>155</v>
      </c>
      <c r="AQ12" s="145">
        <v>212</v>
      </c>
      <c r="AR12" s="145">
        <v>170</v>
      </c>
      <c r="AS12" s="145">
        <v>564</v>
      </c>
      <c r="AT12" s="145">
        <v>32</v>
      </c>
      <c r="AU12" s="145">
        <v>111</v>
      </c>
      <c r="AV12" s="145">
        <v>113</v>
      </c>
      <c r="AW12" s="145">
        <v>62</v>
      </c>
      <c r="AX12" s="147"/>
      <c r="AY12" s="147"/>
    </row>
    <row r="13" spans="3:51" s="101" customFormat="1" ht="13.5" customHeight="1">
      <c r="C13" s="102" t="s">
        <v>27</v>
      </c>
      <c r="D13" s="102"/>
      <c r="E13" s="103"/>
      <c r="F13" s="146">
        <f>SUM(G13+I13+J13+K13+L13+M13+N13+O13+P13+Q13+R13+S13+T13+U13+V13+W13+X13+Y13+Z13+AA13)</f>
        <v>4840</v>
      </c>
      <c r="G13" s="145">
        <v>141</v>
      </c>
      <c r="H13" s="148">
        <v>127</v>
      </c>
      <c r="I13" s="145">
        <v>1</v>
      </c>
      <c r="J13" s="145">
        <v>8</v>
      </c>
      <c r="K13" s="145">
        <v>415</v>
      </c>
      <c r="L13" s="145">
        <v>1403</v>
      </c>
      <c r="M13" s="145">
        <v>15</v>
      </c>
      <c r="N13" s="145">
        <v>68</v>
      </c>
      <c r="O13" s="145">
        <v>268</v>
      </c>
      <c r="P13" s="145">
        <v>721</v>
      </c>
      <c r="Q13" s="145">
        <v>68</v>
      </c>
      <c r="R13" s="145">
        <v>37</v>
      </c>
      <c r="S13" s="145">
        <v>114</v>
      </c>
      <c r="T13" s="145">
        <v>190</v>
      </c>
      <c r="U13" s="145">
        <v>176</v>
      </c>
      <c r="V13" s="145">
        <v>181</v>
      </c>
      <c r="W13" s="145">
        <v>578</v>
      </c>
      <c r="X13" s="145">
        <v>32</v>
      </c>
      <c r="Y13" s="145">
        <v>192</v>
      </c>
      <c r="Z13" s="145">
        <v>116</v>
      </c>
      <c r="AA13" s="145">
        <v>116</v>
      </c>
      <c r="AB13" s="145">
        <v>4443</v>
      </c>
      <c r="AC13" s="145">
        <v>53</v>
      </c>
      <c r="AD13" s="148">
        <v>40</v>
      </c>
      <c r="AE13" s="145">
        <v>1</v>
      </c>
      <c r="AF13" s="145">
        <v>8</v>
      </c>
      <c r="AG13" s="145">
        <v>343</v>
      </c>
      <c r="AH13" s="145">
        <v>1360</v>
      </c>
      <c r="AI13" s="145">
        <v>15</v>
      </c>
      <c r="AJ13" s="145">
        <v>68</v>
      </c>
      <c r="AK13" s="145">
        <v>266</v>
      </c>
      <c r="AL13" s="145">
        <v>674</v>
      </c>
      <c r="AM13" s="145">
        <v>68</v>
      </c>
      <c r="AN13" s="145">
        <v>37</v>
      </c>
      <c r="AO13" s="145">
        <v>107</v>
      </c>
      <c r="AP13" s="145">
        <v>163</v>
      </c>
      <c r="AQ13" s="145">
        <v>159</v>
      </c>
      <c r="AR13" s="145">
        <v>173</v>
      </c>
      <c r="AS13" s="145">
        <v>566</v>
      </c>
      <c r="AT13" s="145">
        <v>32</v>
      </c>
      <c r="AU13" s="145">
        <v>157</v>
      </c>
      <c r="AV13" s="145">
        <v>116</v>
      </c>
      <c r="AW13" s="145">
        <v>77</v>
      </c>
      <c r="AX13" s="147"/>
      <c r="AY13" s="147"/>
    </row>
    <row r="14" spans="3:51" s="101" customFormat="1" ht="13.5" customHeight="1">
      <c r="C14" s="102" t="s">
        <v>28</v>
      </c>
      <c r="D14" s="102"/>
      <c r="E14" s="103"/>
      <c r="F14" s="146">
        <f>SUM(G14+J14+K14+L14+M14+N14+O14+P14+Q14+R14+S14+T14+U14+V14+W14+X14+Y14+Z14+AA14)</f>
        <v>5715</v>
      </c>
      <c r="G14" s="145">
        <v>138</v>
      </c>
      <c r="H14" s="145">
        <v>125</v>
      </c>
      <c r="I14" s="148" t="s">
        <v>9</v>
      </c>
      <c r="J14" s="145">
        <v>12</v>
      </c>
      <c r="K14" s="145">
        <v>536</v>
      </c>
      <c r="L14" s="145">
        <v>1681</v>
      </c>
      <c r="M14" s="145">
        <v>21</v>
      </c>
      <c r="N14" s="145">
        <v>64</v>
      </c>
      <c r="O14" s="145">
        <v>343</v>
      </c>
      <c r="P14" s="145">
        <v>923</v>
      </c>
      <c r="Q14" s="145">
        <v>115</v>
      </c>
      <c r="R14" s="145">
        <v>48</v>
      </c>
      <c r="S14" s="145">
        <v>118</v>
      </c>
      <c r="T14" s="145">
        <v>233</v>
      </c>
      <c r="U14" s="145">
        <v>199</v>
      </c>
      <c r="V14" s="145">
        <v>192</v>
      </c>
      <c r="W14" s="145">
        <v>526</v>
      </c>
      <c r="X14" s="145">
        <v>64</v>
      </c>
      <c r="Y14" s="145">
        <v>205</v>
      </c>
      <c r="Z14" s="145">
        <v>158</v>
      </c>
      <c r="AA14" s="145">
        <v>139</v>
      </c>
      <c r="AB14" s="145">
        <v>5131</v>
      </c>
      <c r="AC14" s="145">
        <v>45</v>
      </c>
      <c r="AD14" s="145">
        <v>33</v>
      </c>
      <c r="AE14" s="148" t="s">
        <v>9</v>
      </c>
      <c r="AF14" s="145">
        <v>12</v>
      </c>
      <c r="AG14" s="145">
        <v>406</v>
      </c>
      <c r="AH14" s="145">
        <v>1629</v>
      </c>
      <c r="AI14" s="145">
        <v>21</v>
      </c>
      <c r="AJ14" s="145">
        <v>61</v>
      </c>
      <c r="AK14" s="145">
        <v>332</v>
      </c>
      <c r="AL14" s="145">
        <v>858</v>
      </c>
      <c r="AM14" s="145">
        <v>111</v>
      </c>
      <c r="AN14" s="145">
        <v>48</v>
      </c>
      <c r="AO14" s="145">
        <v>107</v>
      </c>
      <c r="AP14" s="145">
        <v>196</v>
      </c>
      <c r="AQ14" s="145">
        <v>160</v>
      </c>
      <c r="AR14" s="145">
        <v>172</v>
      </c>
      <c r="AS14" s="145">
        <v>506</v>
      </c>
      <c r="AT14" s="145">
        <v>64</v>
      </c>
      <c r="AU14" s="145">
        <v>175</v>
      </c>
      <c r="AV14" s="145">
        <v>158</v>
      </c>
      <c r="AW14" s="145">
        <v>70</v>
      </c>
      <c r="AX14" s="147"/>
      <c r="AY14" s="147"/>
    </row>
    <row r="15" spans="3:51" s="101" customFormat="1" ht="13.5" customHeight="1">
      <c r="C15" s="102" t="s">
        <v>29</v>
      </c>
      <c r="D15" s="102"/>
      <c r="E15" s="103"/>
      <c r="F15" s="146">
        <f>SUM(G15+J15+K15+L15+M15+N15+O15+P15+Q15+R15+S15+T15+U15+V15+W15+X15+Y15+Z15+AA15)</f>
        <v>5208</v>
      </c>
      <c r="G15" s="145">
        <v>119</v>
      </c>
      <c r="H15" s="145">
        <v>109</v>
      </c>
      <c r="I15" s="148" t="s">
        <v>9</v>
      </c>
      <c r="J15" s="145">
        <v>12</v>
      </c>
      <c r="K15" s="145">
        <v>460</v>
      </c>
      <c r="L15" s="145">
        <v>1514</v>
      </c>
      <c r="M15" s="145">
        <v>18</v>
      </c>
      <c r="N15" s="145">
        <v>60</v>
      </c>
      <c r="O15" s="145">
        <v>389</v>
      </c>
      <c r="P15" s="145">
        <v>757</v>
      </c>
      <c r="Q15" s="145">
        <v>110</v>
      </c>
      <c r="R15" s="145">
        <v>37</v>
      </c>
      <c r="S15" s="145">
        <v>121</v>
      </c>
      <c r="T15" s="145">
        <v>197</v>
      </c>
      <c r="U15" s="145">
        <v>171</v>
      </c>
      <c r="V15" s="145">
        <v>224</v>
      </c>
      <c r="W15" s="145">
        <v>503</v>
      </c>
      <c r="X15" s="145">
        <v>45</v>
      </c>
      <c r="Y15" s="145">
        <v>206</v>
      </c>
      <c r="Z15" s="145">
        <v>154</v>
      </c>
      <c r="AA15" s="145">
        <v>111</v>
      </c>
      <c r="AB15" s="145">
        <v>4665</v>
      </c>
      <c r="AC15" s="145">
        <v>39</v>
      </c>
      <c r="AD15" s="148">
        <v>31</v>
      </c>
      <c r="AE15" s="148" t="s">
        <v>9</v>
      </c>
      <c r="AF15" s="145">
        <v>12</v>
      </c>
      <c r="AG15" s="145">
        <v>341</v>
      </c>
      <c r="AH15" s="145">
        <v>1473</v>
      </c>
      <c r="AI15" s="145">
        <v>18</v>
      </c>
      <c r="AJ15" s="145">
        <v>55</v>
      </c>
      <c r="AK15" s="145">
        <v>372</v>
      </c>
      <c r="AL15" s="145">
        <v>699</v>
      </c>
      <c r="AM15" s="145">
        <v>108</v>
      </c>
      <c r="AN15" s="145">
        <v>36</v>
      </c>
      <c r="AO15" s="145">
        <v>98</v>
      </c>
      <c r="AP15" s="145">
        <v>159</v>
      </c>
      <c r="AQ15" s="145">
        <v>136</v>
      </c>
      <c r="AR15" s="145">
        <v>214</v>
      </c>
      <c r="AS15" s="145">
        <v>475</v>
      </c>
      <c r="AT15" s="145">
        <v>45</v>
      </c>
      <c r="AU15" s="145">
        <v>174</v>
      </c>
      <c r="AV15" s="145">
        <v>154</v>
      </c>
      <c r="AW15" s="145">
        <v>57</v>
      </c>
      <c r="AX15" s="147"/>
      <c r="AY15" s="147"/>
    </row>
    <row r="16" spans="3:51" s="101" customFormat="1" ht="13.5" customHeight="1">
      <c r="C16" s="102" t="s">
        <v>30</v>
      </c>
      <c r="D16" s="102"/>
      <c r="E16" s="103"/>
      <c r="F16" s="146">
        <f>SUM(G16+J16+K16+L16+M16+N16+O16+P16+Q16+R16+S16+T16+U16+V16+W16+X16+Y16+Z16+AA16)</f>
        <v>5076</v>
      </c>
      <c r="G16" s="145">
        <v>163</v>
      </c>
      <c r="H16" s="145">
        <v>147</v>
      </c>
      <c r="I16" s="145" t="s">
        <v>9</v>
      </c>
      <c r="J16" s="145">
        <v>12</v>
      </c>
      <c r="K16" s="145">
        <v>396</v>
      </c>
      <c r="L16" s="145">
        <v>1356</v>
      </c>
      <c r="M16" s="145">
        <v>25</v>
      </c>
      <c r="N16" s="145">
        <v>60</v>
      </c>
      <c r="O16" s="145">
        <v>378</v>
      </c>
      <c r="P16" s="145">
        <v>755</v>
      </c>
      <c r="Q16" s="145">
        <v>114</v>
      </c>
      <c r="R16" s="145">
        <v>26</v>
      </c>
      <c r="S16" s="145">
        <v>123</v>
      </c>
      <c r="T16" s="145">
        <v>203</v>
      </c>
      <c r="U16" s="145">
        <v>171</v>
      </c>
      <c r="V16" s="145">
        <v>238</v>
      </c>
      <c r="W16" s="145">
        <v>517</v>
      </c>
      <c r="X16" s="145">
        <v>50</v>
      </c>
      <c r="Y16" s="145">
        <v>176</v>
      </c>
      <c r="Z16" s="145">
        <v>215</v>
      </c>
      <c r="AA16" s="145">
        <v>98</v>
      </c>
      <c r="AB16" s="145">
        <v>4465</v>
      </c>
      <c r="AC16" s="145">
        <v>50</v>
      </c>
      <c r="AD16" s="145">
        <v>35</v>
      </c>
      <c r="AE16" s="148" t="s">
        <v>9</v>
      </c>
      <c r="AF16" s="145">
        <v>12</v>
      </c>
      <c r="AG16" s="145">
        <v>298</v>
      </c>
      <c r="AH16" s="145">
        <v>1302</v>
      </c>
      <c r="AI16" s="145">
        <v>25</v>
      </c>
      <c r="AJ16" s="145">
        <v>57</v>
      </c>
      <c r="AK16" s="145">
        <v>361</v>
      </c>
      <c r="AL16" s="145">
        <v>667</v>
      </c>
      <c r="AM16" s="145">
        <v>109</v>
      </c>
      <c r="AN16" s="145">
        <v>24</v>
      </c>
      <c r="AO16" s="145">
        <v>103</v>
      </c>
      <c r="AP16" s="145">
        <v>161</v>
      </c>
      <c r="AQ16" s="145">
        <v>131</v>
      </c>
      <c r="AR16" s="145">
        <v>229</v>
      </c>
      <c r="AS16" s="145">
        <v>473</v>
      </c>
      <c r="AT16" s="145">
        <v>50</v>
      </c>
      <c r="AU16" s="145">
        <v>143</v>
      </c>
      <c r="AV16" s="145">
        <v>215</v>
      </c>
      <c r="AW16" s="145">
        <v>55</v>
      </c>
      <c r="AX16" s="147"/>
      <c r="AY16" s="147"/>
    </row>
    <row r="17" spans="3:51" s="101" customFormat="1" ht="13.5" customHeight="1">
      <c r="C17" s="102" t="s">
        <v>31</v>
      </c>
      <c r="D17" s="102"/>
      <c r="E17" s="103"/>
      <c r="F17" s="146">
        <f>SUM(G17+I17+J17+K17+L17+M17+N17+O17+P17+Q17+R17+S17+T17+U17+V17+W17+X17+Y17+Z17+AA17)</f>
        <v>5454</v>
      </c>
      <c r="G17" s="145">
        <v>252</v>
      </c>
      <c r="H17" s="145">
        <v>236</v>
      </c>
      <c r="I17" s="145">
        <v>1</v>
      </c>
      <c r="J17" s="145">
        <v>16</v>
      </c>
      <c r="K17" s="145">
        <v>520</v>
      </c>
      <c r="L17" s="145">
        <v>1371</v>
      </c>
      <c r="M17" s="145">
        <v>33</v>
      </c>
      <c r="N17" s="145">
        <v>43</v>
      </c>
      <c r="O17" s="145">
        <v>303</v>
      </c>
      <c r="P17" s="145">
        <v>814</v>
      </c>
      <c r="Q17" s="145">
        <v>131</v>
      </c>
      <c r="R17" s="145">
        <v>37</v>
      </c>
      <c r="S17" s="145">
        <v>149</v>
      </c>
      <c r="T17" s="145">
        <v>208</v>
      </c>
      <c r="U17" s="145">
        <v>192</v>
      </c>
      <c r="V17" s="145">
        <v>276</v>
      </c>
      <c r="W17" s="145">
        <v>546</v>
      </c>
      <c r="X17" s="145">
        <v>54</v>
      </c>
      <c r="Y17" s="145">
        <v>222</v>
      </c>
      <c r="Z17" s="145">
        <v>196</v>
      </c>
      <c r="AA17" s="145">
        <v>90</v>
      </c>
      <c r="AB17" s="145">
        <v>4643</v>
      </c>
      <c r="AC17" s="145">
        <v>57</v>
      </c>
      <c r="AD17" s="145">
        <v>45</v>
      </c>
      <c r="AE17" s="145" t="s">
        <v>9</v>
      </c>
      <c r="AF17" s="145">
        <v>13</v>
      </c>
      <c r="AG17" s="145">
        <v>390</v>
      </c>
      <c r="AH17" s="145">
        <v>1293</v>
      </c>
      <c r="AI17" s="145">
        <v>33</v>
      </c>
      <c r="AJ17" s="145">
        <v>42</v>
      </c>
      <c r="AK17" s="145">
        <v>286</v>
      </c>
      <c r="AL17" s="145">
        <v>724</v>
      </c>
      <c r="AM17" s="145">
        <v>125</v>
      </c>
      <c r="AN17" s="145">
        <v>30</v>
      </c>
      <c r="AO17" s="145">
        <v>106</v>
      </c>
      <c r="AP17" s="145">
        <v>162</v>
      </c>
      <c r="AQ17" s="145">
        <v>155</v>
      </c>
      <c r="AR17" s="145">
        <v>251</v>
      </c>
      <c r="AS17" s="145">
        <v>496</v>
      </c>
      <c r="AT17" s="145">
        <v>54</v>
      </c>
      <c r="AU17" s="145">
        <v>190</v>
      </c>
      <c r="AV17" s="145">
        <v>196</v>
      </c>
      <c r="AW17" s="145">
        <v>40</v>
      </c>
      <c r="AX17" s="147"/>
      <c r="AY17" s="147"/>
    </row>
    <row r="18" spans="3:51" s="101" customFormat="1" ht="13.5" customHeight="1">
      <c r="C18" s="102" t="s">
        <v>32</v>
      </c>
      <c r="D18" s="102"/>
      <c r="E18" s="103"/>
      <c r="F18" s="146">
        <f>SUM(G18+I18+J18+K18+L18+M18+N18+O18+P18+Q18+R18+S18+T18+U18+V18+W18+X18+Y18+Z18+AA18)</f>
        <v>5968</v>
      </c>
      <c r="G18" s="145">
        <v>427</v>
      </c>
      <c r="H18" s="145">
        <v>409</v>
      </c>
      <c r="I18" s="145">
        <v>1</v>
      </c>
      <c r="J18" s="145">
        <v>17</v>
      </c>
      <c r="K18" s="145">
        <v>685</v>
      </c>
      <c r="L18" s="145">
        <v>1469</v>
      </c>
      <c r="M18" s="145">
        <v>24</v>
      </c>
      <c r="N18" s="145">
        <v>41</v>
      </c>
      <c r="O18" s="145">
        <v>375</v>
      </c>
      <c r="P18" s="145">
        <v>887</v>
      </c>
      <c r="Q18" s="145">
        <v>114</v>
      </c>
      <c r="R18" s="145">
        <v>52</v>
      </c>
      <c r="S18" s="145">
        <v>118</v>
      </c>
      <c r="T18" s="145">
        <v>280</v>
      </c>
      <c r="U18" s="145">
        <v>250</v>
      </c>
      <c r="V18" s="145">
        <v>224</v>
      </c>
      <c r="W18" s="145">
        <v>434</v>
      </c>
      <c r="X18" s="145">
        <v>37</v>
      </c>
      <c r="Y18" s="145">
        <v>249</v>
      </c>
      <c r="Z18" s="145">
        <v>186</v>
      </c>
      <c r="AA18" s="145">
        <v>98</v>
      </c>
      <c r="AB18" s="145">
        <v>4753</v>
      </c>
      <c r="AC18" s="145">
        <v>59</v>
      </c>
      <c r="AD18" s="145">
        <v>46</v>
      </c>
      <c r="AE18" s="145">
        <v>1</v>
      </c>
      <c r="AF18" s="145">
        <v>16</v>
      </c>
      <c r="AG18" s="145">
        <v>461</v>
      </c>
      <c r="AH18" s="145">
        <v>1367</v>
      </c>
      <c r="AI18" s="145">
        <v>24</v>
      </c>
      <c r="AJ18" s="145">
        <v>38</v>
      </c>
      <c r="AK18" s="145">
        <v>352</v>
      </c>
      <c r="AL18" s="145">
        <v>761</v>
      </c>
      <c r="AM18" s="145">
        <v>108</v>
      </c>
      <c r="AN18" s="145">
        <v>44</v>
      </c>
      <c r="AO18" s="145">
        <v>78</v>
      </c>
      <c r="AP18" s="145">
        <v>184</v>
      </c>
      <c r="AQ18" s="145">
        <v>185</v>
      </c>
      <c r="AR18" s="145">
        <v>201</v>
      </c>
      <c r="AS18" s="145">
        <v>392</v>
      </c>
      <c r="AT18" s="145">
        <v>37</v>
      </c>
      <c r="AU18" s="145">
        <v>219</v>
      </c>
      <c r="AV18" s="145">
        <v>186</v>
      </c>
      <c r="AW18" s="145">
        <v>40</v>
      </c>
      <c r="AX18" s="147"/>
      <c r="AY18" s="147"/>
    </row>
    <row r="19" spans="3:51" s="101" customFormat="1" ht="13.5" customHeight="1">
      <c r="C19" s="102" t="s">
        <v>33</v>
      </c>
      <c r="D19" s="102"/>
      <c r="E19" s="103"/>
      <c r="F19" s="146">
        <f>SUM(G19+I19+J19+K19+L19+M19+N19+O19+P19+Q19+R19+S19+T19+U19+V19+W19+X19+Y19+Z19+AA19)</f>
        <v>5056</v>
      </c>
      <c r="G19" s="145">
        <v>573</v>
      </c>
      <c r="H19" s="145">
        <v>552</v>
      </c>
      <c r="I19" s="145">
        <v>3</v>
      </c>
      <c r="J19" s="145">
        <v>12</v>
      </c>
      <c r="K19" s="145">
        <v>514</v>
      </c>
      <c r="L19" s="145">
        <v>1127</v>
      </c>
      <c r="M19" s="145">
        <v>6</v>
      </c>
      <c r="N19" s="145">
        <v>12</v>
      </c>
      <c r="O19" s="145">
        <v>349</v>
      </c>
      <c r="P19" s="145">
        <v>732</v>
      </c>
      <c r="Q19" s="145">
        <v>70</v>
      </c>
      <c r="R19" s="145">
        <v>66</v>
      </c>
      <c r="S19" s="145">
        <v>112</v>
      </c>
      <c r="T19" s="145">
        <v>306</v>
      </c>
      <c r="U19" s="145">
        <v>261</v>
      </c>
      <c r="V19" s="145">
        <v>125</v>
      </c>
      <c r="W19" s="145">
        <v>275</v>
      </c>
      <c r="X19" s="145">
        <v>25</v>
      </c>
      <c r="Y19" s="145">
        <v>299</v>
      </c>
      <c r="Z19" s="145">
        <v>91</v>
      </c>
      <c r="AA19" s="145">
        <v>98</v>
      </c>
      <c r="AB19" s="145">
        <v>3561</v>
      </c>
      <c r="AC19" s="145">
        <v>70</v>
      </c>
      <c r="AD19" s="145">
        <v>57</v>
      </c>
      <c r="AE19" s="145">
        <v>3</v>
      </c>
      <c r="AF19" s="145">
        <v>12</v>
      </c>
      <c r="AG19" s="145">
        <v>345</v>
      </c>
      <c r="AH19" s="145">
        <v>965</v>
      </c>
      <c r="AI19" s="145">
        <v>6</v>
      </c>
      <c r="AJ19" s="145">
        <v>12</v>
      </c>
      <c r="AK19" s="145">
        <v>313</v>
      </c>
      <c r="AL19" s="145">
        <v>556</v>
      </c>
      <c r="AM19" s="145">
        <v>58</v>
      </c>
      <c r="AN19" s="145">
        <v>51</v>
      </c>
      <c r="AO19" s="145">
        <v>60</v>
      </c>
      <c r="AP19" s="145">
        <v>187</v>
      </c>
      <c r="AQ19" s="145">
        <v>186</v>
      </c>
      <c r="AR19" s="145">
        <v>101</v>
      </c>
      <c r="AS19" s="145">
        <v>241</v>
      </c>
      <c r="AT19" s="145">
        <v>25</v>
      </c>
      <c r="AU19" s="145">
        <v>249</v>
      </c>
      <c r="AV19" s="145">
        <v>91</v>
      </c>
      <c r="AW19" s="145">
        <v>30</v>
      </c>
      <c r="AX19" s="147"/>
      <c r="AY19" s="147"/>
    </row>
    <row r="20" spans="3:51" s="101" customFormat="1" ht="13.5" customHeight="1">
      <c r="C20" s="102" t="s">
        <v>34</v>
      </c>
      <c r="D20" s="102"/>
      <c r="E20" s="103"/>
      <c r="F20" s="146">
        <f>SUM(G20+J20+K20+L20+N20+O20+P20+Q20+R20+S20+T20+U20+V20+W20+X20+Y20+Z20+AA20)</f>
        <v>2380</v>
      </c>
      <c r="G20" s="145">
        <v>392</v>
      </c>
      <c r="H20" s="145">
        <v>381</v>
      </c>
      <c r="I20" s="148" t="s">
        <v>9</v>
      </c>
      <c r="J20" s="145">
        <v>5</v>
      </c>
      <c r="K20" s="145">
        <v>234</v>
      </c>
      <c r="L20" s="145">
        <v>487</v>
      </c>
      <c r="M20" s="148" t="s">
        <v>9</v>
      </c>
      <c r="N20" s="145">
        <v>3</v>
      </c>
      <c r="O20" s="145">
        <v>109</v>
      </c>
      <c r="P20" s="145">
        <v>364</v>
      </c>
      <c r="Q20" s="145">
        <v>20</v>
      </c>
      <c r="R20" s="145">
        <v>35</v>
      </c>
      <c r="S20" s="145">
        <v>33</v>
      </c>
      <c r="T20" s="145">
        <v>155</v>
      </c>
      <c r="U20" s="145">
        <v>144</v>
      </c>
      <c r="V20" s="145">
        <v>38</v>
      </c>
      <c r="W20" s="145">
        <v>113</v>
      </c>
      <c r="X20" s="145">
        <v>3</v>
      </c>
      <c r="Y20" s="145">
        <v>143</v>
      </c>
      <c r="Z20" s="145">
        <v>47</v>
      </c>
      <c r="AA20" s="145">
        <v>55</v>
      </c>
      <c r="AB20" s="145">
        <v>1400</v>
      </c>
      <c r="AC20" s="145">
        <v>39</v>
      </c>
      <c r="AD20" s="145">
        <v>30</v>
      </c>
      <c r="AE20" s="148" t="s">
        <v>9</v>
      </c>
      <c r="AF20" s="145">
        <v>5</v>
      </c>
      <c r="AG20" s="145">
        <v>159</v>
      </c>
      <c r="AH20" s="145">
        <v>388</v>
      </c>
      <c r="AI20" s="148" t="s">
        <v>9</v>
      </c>
      <c r="AJ20" s="145">
        <v>2</v>
      </c>
      <c r="AK20" s="145">
        <v>95</v>
      </c>
      <c r="AL20" s="145">
        <v>224</v>
      </c>
      <c r="AM20" s="145">
        <v>15</v>
      </c>
      <c r="AN20" s="145">
        <v>28</v>
      </c>
      <c r="AO20" s="145">
        <v>16</v>
      </c>
      <c r="AP20" s="145">
        <v>73</v>
      </c>
      <c r="AQ20" s="145">
        <v>85</v>
      </c>
      <c r="AR20" s="145">
        <v>27</v>
      </c>
      <c r="AS20" s="145">
        <v>91</v>
      </c>
      <c r="AT20" s="145">
        <v>3</v>
      </c>
      <c r="AU20" s="145">
        <v>90</v>
      </c>
      <c r="AV20" s="145">
        <v>47</v>
      </c>
      <c r="AW20" s="145">
        <v>13</v>
      </c>
      <c r="AX20" s="147"/>
      <c r="AY20" s="147"/>
    </row>
    <row r="21" spans="3:51" s="101" customFormat="1" ht="13.5" customHeight="1">
      <c r="C21" s="102" t="s">
        <v>35</v>
      </c>
      <c r="D21" s="102"/>
      <c r="E21" s="103"/>
      <c r="F21" s="146">
        <f>SUM(G21+J21+K21+L21+N21+O21+P21+Q21+R21+S21+T21+U21+V21+W21+Y21+Z21+AA21)</f>
        <v>1463</v>
      </c>
      <c r="G21" s="145">
        <v>467</v>
      </c>
      <c r="H21" s="145">
        <v>454</v>
      </c>
      <c r="I21" s="148" t="s">
        <v>9</v>
      </c>
      <c r="J21" s="145">
        <v>1</v>
      </c>
      <c r="K21" s="145">
        <v>108</v>
      </c>
      <c r="L21" s="145">
        <v>217</v>
      </c>
      <c r="M21" s="148" t="s">
        <v>9</v>
      </c>
      <c r="N21" s="145">
        <v>2</v>
      </c>
      <c r="O21" s="145">
        <v>29</v>
      </c>
      <c r="P21" s="145">
        <v>229</v>
      </c>
      <c r="Q21" s="145">
        <v>3</v>
      </c>
      <c r="R21" s="145">
        <v>29</v>
      </c>
      <c r="S21" s="145">
        <v>13</v>
      </c>
      <c r="T21" s="145">
        <v>68</v>
      </c>
      <c r="U21" s="145">
        <v>74</v>
      </c>
      <c r="V21" s="145">
        <v>18</v>
      </c>
      <c r="W21" s="145">
        <v>43</v>
      </c>
      <c r="X21" s="145" t="s">
        <v>9</v>
      </c>
      <c r="Y21" s="145">
        <v>87</v>
      </c>
      <c r="Z21" s="145">
        <v>21</v>
      </c>
      <c r="AA21" s="145">
        <v>54</v>
      </c>
      <c r="AB21" s="145">
        <v>583</v>
      </c>
      <c r="AC21" s="145">
        <v>28</v>
      </c>
      <c r="AD21" s="145">
        <v>23</v>
      </c>
      <c r="AE21" s="148" t="s">
        <v>9</v>
      </c>
      <c r="AF21" s="145">
        <v>1</v>
      </c>
      <c r="AG21" s="145">
        <v>72</v>
      </c>
      <c r="AH21" s="145">
        <v>143</v>
      </c>
      <c r="AI21" s="148" t="s">
        <v>9</v>
      </c>
      <c r="AJ21" s="145">
        <v>1</v>
      </c>
      <c r="AK21" s="145">
        <v>25</v>
      </c>
      <c r="AL21" s="145">
        <v>126</v>
      </c>
      <c r="AM21" s="145">
        <v>2</v>
      </c>
      <c r="AN21" s="145">
        <v>20</v>
      </c>
      <c r="AO21" s="145">
        <v>5</v>
      </c>
      <c r="AP21" s="145">
        <v>23</v>
      </c>
      <c r="AQ21" s="145">
        <v>20</v>
      </c>
      <c r="AR21" s="145">
        <v>11</v>
      </c>
      <c r="AS21" s="145">
        <v>28</v>
      </c>
      <c r="AT21" s="145" t="s">
        <v>9</v>
      </c>
      <c r="AU21" s="145">
        <v>48</v>
      </c>
      <c r="AV21" s="145">
        <v>21</v>
      </c>
      <c r="AW21" s="145">
        <v>9</v>
      </c>
      <c r="AX21" s="147"/>
      <c r="AY21" s="147"/>
    </row>
    <row r="22" spans="3:51" s="101" customFormat="1" ht="13.5" customHeight="1">
      <c r="C22" s="102" t="s">
        <v>36</v>
      </c>
      <c r="D22" s="102"/>
      <c r="E22" s="103"/>
      <c r="F22" s="146">
        <f>SUM(G22+K22+L22+M22+N22+O22+P22+Q22+R22+S22+T22+U22+V22+W22+Y22+Z22+AA22)</f>
        <v>808</v>
      </c>
      <c r="G22" s="145">
        <v>369</v>
      </c>
      <c r="H22" s="145">
        <v>361</v>
      </c>
      <c r="I22" s="145" t="s">
        <v>9</v>
      </c>
      <c r="J22" s="148" t="s">
        <v>9</v>
      </c>
      <c r="K22" s="145">
        <v>30</v>
      </c>
      <c r="L22" s="145">
        <v>97</v>
      </c>
      <c r="M22" s="148">
        <v>1</v>
      </c>
      <c r="N22" s="148">
        <v>1</v>
      </c>
      <c r="O22" s="145">
        <v>5</v>
      </c>
      <c r="P22" s="145">
        <v>136</v>
      </c>
      <c r="Q22" s="145">
        <v>2</v>
      </c>
      <c r="R22" s="145">
        <v>12</v>
      </c>
      <c r="S22" s="145">
        <v>6</v>
      </c>
      <c r="T22" s="145">
        <v>28</v>
      </c>
      <c r="U22" s="145">
        <v>20</v>
      </c>
      <c r="V22" s="145">
        <v>9</v>
      </c>
      <c r="W22" s="145">
        <v>21</v>
      </c>
      <c r="X22" s="145" t="s">
        <v>9</v>
      </c>
      <c r="Y22" s="145">
        <v>27</v>
      </c>
      <c r="Z22" s="145">
        <v>8</v>
      </c>
      <c r="AA22" s="145">
        <v>36</v>
      </c>
      <c r="AB22" s="145">
        <v>193</v>
      </c>
      <c r="AC22" s="145">
        <v>4</v>
      </c>
      <c r="AD22" s="145">
        <v>2</v>
      </c>
      <c r="AE22" s="148" t="s">
        <v>9</v>
      </c>
      <c r="AF22" s="148" t="s">
        <v>9</v>
      </c>
      <c r="AG22" s="145">
        <v>21</v>
      </c>
      <c r="AH22" s="145">
        <v>63</v>
      </c>
      <c r="AI22" s="148">
        <v>1</v>
      </c>
      <c r="AJ22" s="148" t="s">
        <v>9</v>
      </c>
      <c r="AK22" s="145">
        <v>4</v>
      </c>
      <c r="AL22" s="145">
        <v>48</v>
      </c>
      <c r="AM22" s="145">
        <v>2</v>
      </c>
      <c r="AN22" s="145">
        <v>7</v>
      </c>
      <c r="AO22" s="145">
        <v>2</v>
      </c>
      <c r="AP22" s="145">
        <v>6</v>
      </c>
      <c r="AQ22" s="145">
        <v>5</v>
      </c>
      <c r="AR22" s="145">
        <v>4</v>
      </c>
      <c r="AS22" s="145">
        <v>8</v>
      </c>
      <c r="AT22" s="145" t="s">
        <v>9</v>
      </c>
      <c r="AU22" s="145">
        <v>9</v>
      </c>
      <c r="AV22" s="145">
        <v>8</v>
      </c>
      <c r="AW22" s="145">
        <v>1</v>
      </c>
      <c r="AX22" s="147"/>
      <c r="AY22" s="147"/>
    </row>
    <row r="23" spans="3:51" s="101" customFormat="1" ht="13.5" customHeight="1">
      <c r="C23" s="102" t="s">
        <v>37</v>
      </c>
      <c r="D23" s="102"/>
      <c r="E23" s="103"/>
      <c r="F23" s="146">
        <f>SUM(G23+J23+K23+L23+O23+P23+Q23+R23+S23+T23+U23+V23+W23+Y23+Z23+AA23)</f>
        <v>444</v>
      </c>
      <c r="G23" s="145">
        <v>249</v>
      </c>
      <c r="H23" s="145">
        <v>245</v>
      </c>
      <c r="I23" s="148" t="s">
        <v>9</v>
      </c>
      <c r="J23" s="148">
        <v>1</v>
      </c>
      <c r="K23" s="145">
        <v>13</v>
      </c>
      <c r="L23" s="145">
        <v>28</v>
      </c>
      <c r="M23" s="148" t="s">
        <v>9</v>
      </c>
      <c r="N23" s="145" t="s">
        <v>9</v>
      </c>
      <c r="O23" s="145">
        <v>4</v>
      </c>
      <c r="P23" s="145">
        <v>63</v>
      </c>
      <c r="Q23" s="145">
        <v>1</v>
      </c>
      <c r="R23" s="145">
        <v>7</v>
      </c>
      <c r="S23" s="145">
        <v>11</v>
      </c>
      <c r="T23" s="145">
        <v>8</v>
      </c>
      <c r="U23" s="145">
        <v>5</v>
      </c>
      <c r="V23" s="148">
        <v>1</v>
      </c>
      <c r="W23" s="145">
        <v>17</v>
      </c>
      <c r="X23" s="145" t="s">
        <v>9</v>
      </c>
      <c r="Y23" s="145">
        <v>11</v>
      </c>
      <c r="Z23" s="145">
        <v>3</v>
      </c>
      <c r="AA23" s="145">
        <v>22</v>
      </c>
      <c r="AB23" s="145">
        <v>95</v>
      </c>
      <c r="AC23" s="145">
        <v>9</v>
      </c>
      <c r="AD23" s="145">
        <v>7</v>
      </c>
      <c r="AE23" s="148" t="s">
        <v>9</v>
      </c>
      <c r="AF23" s="148" t="s">
        <v>9</v>
      </c>
      <c r="AG23" s="145">
        <v>10</v>
      </c>
      <c r="AH23" s="145">
        <v>21</v>
      </c>
      <c r="AI23" s="148" t="s">
        <v>9</v>
      </c>
      <c r="AJ23" s="145" t="s">
        <v>9</v>
      </c>
      <c r="AK23" s="145">
        <v>4</v>
      </c>
      <c r="AL23" s="145">
        <v>20</v>
      </c>
      <c r="AM23" s="145">
        <v>1</v>
      </c>
      <c r="AN23" s="145">
        <v>5</v>
      </c>
      <c r="AO23" s="145">
        <v>1</v>
      </c>
      <c r="AP23" s="145" t="s">
        <v>9</v>
      </c>
      <c r="AQ23" s="148">
        <v>1</v>
      </c>
      <c r="AR23" s="148">
        <v>1</v>
      </c>
      <c r="AS23" s="145">
        <v>11</v>
      </c>
      <c r="AT23" s="145" t="s">
        <v>9</v>
      </c>
      <c r="AU23" s="145">
        <v>7</v>
      </c>
      <c r="AV23" s="145">
        <v>3</v>
      </c>
      <c r="AW23" s="145">
        <v>1</v>
      </c>
      <c r="AX23" s="147"/>
      <c r="AY23" s="147"/>
    </row>
    <row r="24" spans="3:51" s="101" customFormat="1" ht="13.5" customHeight="1">
      <c r="C24" s="189" t="s">
        <v>38</v>
      </c>
      <c r="D24" s="189"/>
      <c r="E24" s="189"/>
      <c r="F24" s="146">
        <f>SUM(G24+K24+L24+O24+P24+Q24+R24+S24+T24+U24+V24+W24+Y24+AA24)</f>
        <v>179</v>
      </c>
      <c r="G24" s="145">
        <v>84</v>
      </c>
      <c r="H24" s="148">
        <v>84</v>
      </c>
      <c r="I24" s="148" t="s">
        <v>9</v>
      </c>
      <c r="J24" s="148" t="s">
        <v>9</v>
      </c>
      <c r="K24" s="148">
        <v>1</v>
      </c>
      <c r="L24" s="145">
        <v>14</v>
      </c>
      <c r="M24" s="148" t="s">
        <v>9</v>
      </c>
      <c r="N24" s="148" t="s">
        <v>9</v>
      </c>
      <c r="O24" s="145">
        <v>2</v>
      </c>
      <c r="P24" s="145">
        <v>28</v>
      </c>
      <c r="Q24" s="148">
        <v>1</v>
      </c>
      <c r="R24" s="145">
        <v>12</v>
      </c>
      <c r="S24" s="145">
        <v>1</v>
      </c>
      <c r="T24" s="145">
        <v>2</v>
      </c>
      <c r="U24" s="145">
        <v>3</v>
      </c>
      <c r="V24" s="148">
        <v>4</v>
      </c>
      <c r="W24" s="145">
        <v>3</v>
      </c>
      <c r="X24" s="148" t="s">
        <v>9</v>
      </c>
      <c r="Y24" s="145">
        <v>7</v>
      </c>
      <c r="Z24" s="145" t="s">
        <v>9</v>
      </c>
      <c r="AA24" s="145">
        <v>17</v>
      </c>
      <c r="AB24" s="145">
        <v>43</v>
      </c>
      <c r="AC24" s="145">
        <v>2</v>
      </c>
      <c r="AD24" s="148">
        <v>2</v>
      </c>
      <c r="AE24" s="148" t="s">
        <v>9</v>
      </c>
      <c r="AF24" s="148" t="s">
        <v>9</v>
      </c>
      <c r="AG24" s="148" t="s">
        <v>9</v>
      </c>
      <c r="AH24" s="145">
        <v>12</v>
      </c>
      <c r="AI24" s="148" t="s">
        <v>9</v>
      </c>
      <c r="AJ24" s="148" t="s">
        <v>9</v>
      </c>
      <c r="AK24" s="145">
        <v>2</v>
      </c>
      <c r="AL24" s="145">
        <v>11</v>
      </c>
      <c r="AM24" s="148">
        <v>1</v>
      </c>
      <c r="AN24" s="148">
        <v>6</v>
      </c>
      <c r="AO24" s="145">
        <v>1</v>
      </c>
      <c r="AP24" s="148" t="s">
        <v>9</v>
      </c>
      <c r="AQ24" s="145" t="s">
        <v>9</v>
      </c>
      <c r="AR24" s="148">
        <v>1</v>
      </c>
      <c r="AS24" s="145">
        <v>1</v>
      </c>
      <c r="AT24" s="148" t="s">
        <v>9</v>
      </c>
      <c r="AU24" s="148">
        <v>5</v>
      </c>
      <c r="AV24" s="148" t="s">
        <v>9</v>
      </c>
      <c r="AW24" s="148">
        <v>1</v>
      </c>
      <c r="AX24" s="147"/>
      <c r="AY24" s="147"/>
    </row>
    <row r="25" spans="3:49" s="152" customFormat="1" ht="13.5" customHeight="1">
      <c r="C25" s="152" t="s">
        <v>101</v>
      </c>
      <c r="D25" s="188"/>
      <c r="E25" s="188"/>
      <c r="F25" s="153">
        <v>46.6414528985</v>
      </c>
      <c r="G25" s="154">
        <v>61.9086083214</v>
      </c>
      <c r="H25" s="154">
        <v>62.2473021583</v>
      </c>
      <c r="I25" s="154">
        <v>55.5</v>
      </c>
      <c r="J25" s="154">
        <v>47.6851851852</v>
      </c>
      <c r="K25" s="154">
        <v>47.5490549055</v>
      </c>
      <c r="L25" s="154">
        <v>44.4738496933</v>
      </c>
      <c r="M25" s="154">
        <v>45.3481012658</v>
      </c>
      <c r="N25" s="154">
        <v>41.1018306636</v>
      </c>
      <c r="O25" s="154">
        <v>46.6904427266</v>
      </c>
      <c r="P25" s="154">
        <v>46.0452793834</v>
      </c>
      <c r="Q25" s="154">
        <v>44.1919739696</v>
      </c>
      <c r="R25" s="154">
        <v>51.6022222222</v>
      </c>
      <c r="S25" s="154">
        <v>46.400952381</v>
      </c>
      <c r="T25" s="154">
        <v>46.3642611684</v>
      </c>
      <c r="U25" s="154">
        <v>46.2209082308</v>
      </c>
      <c r="V25" s="154">
        <v>44.5851993446</v>
      </c>
      <c r="W25" s="154">
        <v>42.4821077897</v>
      </c>
      <c r="X25" s="154">
        <v>42.2474226804</v>
      </c>
      <c r="Y25" s="154">
        <v>49.2821830641</v>
      </c>
      <c r="Z25" s="154">
        <v>46.3409425626</v>
      </c>
      <c r="AA25" s="154">
        <v>46.0890295359</v>
      </c>
      <c r="AB25" s="116">
        <v>44.217817254</v>
      </c>
      <c r="AC25" s="154">
        <v>50.3837675351</v>
      </c>
      <c r="AD25" s="154">
        <v>50.2897435897</v>
      </c>
      <c r="AE25" s="154">
        <v>56.5</v>
      </c>
      <c r="AF25" s="154">
        <v>47.1504854369</v>
      </c>
      <c r="AG25" s="154">
        <v>46.3970410628</v>
      </c>
      <c r="AH25" s="154">
        <v>43.748978925</v>
      </c>
      <c r="AI25" s="154">
        <v>45.3481012658</v>
      </c>
      <c r="AJ25" s="154">
        <v>40.7076372315</v>
      </c>
      <c r="AK25" s="154">
        <v>46.2979985174</v>
      </c>
      <c r="AL25" s="154">
        <v>43.9695729802</v>
      </c>
      <c r="AM25" s="154">
        <v>43.6486946652</v>
      </c>
      <c r="AN25" s="154">
        <v>49.3118556701</v>
      </c>
      <c r="AO25" s="154">
        <v>43.7397515528</v>
      </c>
      <c r="AP25" s="154">
        <v>42.8964429145</v>
      </c>
      <c r="AQ25" s="154">
        <v>43.4401812689</v>
      </c>
      <c r="AR25" s="154">
        <v>43.8011904762</v>
      </c>
      <c r="AS25" s="154">
        <v>41.6643739799</v>
      </c>
      <c r="AT25" s="154">
        <v>42.2474226804</v>
      </c>
      <c r="AU25" s="154">
        <v>48.244424352</v>
      </c>
      <c r="AV25" s="154">
        <v>46.3409425626</v>
      </c>
      <c r="AW25" s="154">
        <v>40.1192236599</v>
      </c>
    </row>
    <row r="26" spans="2:51" s="101" customFormat="1" ht="13.5" customHeight="1">
      <c r="B26" s="101" t="s">
        <v>80</v>
      </c>
      <c r="F26" s="149"/>
      <c r="G26" s="148"/>
      <c r="H26" s="148"/>
      <c r="I26" s="148"/>
      <c r="J26" s="148"/>
      <c r="K26" s="148"/>
      <c r="L26" s="148"/>
      <c r="M26" s="145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5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5"/>
      <c r="AS26" s="148"/>
      <c r="AT26" s="148"/>
      <c r="AU26" s="148"/>
      <c r="AV26" s="148"/>
      <c r="AW26" s="148"/>
      <c r="AX26" s="147"/>
      <c r="AY26" s="147"/>
    </row>
    <row r="27" spans="3:51" s="101" customFormat="1" ht="13.5" customHeight="1">
      <c r="C27" s="101" t="s">
        <v>81</v>
      </c>
      <c r="E27" s="4"/>
      <c r="F27" s="146">
        <f aca="true" t="shared" si="1" ref="F27:M27">SUM(F28:F29)</f>
        <v>5274</v>
      </c>
      <c r="G27" s="145">
        <f t="shared" si="1"/>
        <v>1561</v>
      </c>
      <c r="H27" s="145">
        <f t="shared" si="1"/>
        <v>1525</v>
      </c>
      <c r="I27" s="148" t="s">
        <v>9</v>
      </c>
      <c r="J27" s="145">
        <f t="shared" si="1"/>
        <v>7</v>
      </c>
      <c r="K27" s="145">
        <f t="shared" si="1"/>
        <v>386</v>
      </c>
      <c r="L27" s="145">
        <f t="shared" si="1"/>
        <v>843</v>
      </c>
      <c r="M27" s="145">
        <f t="shared" si="1"/>
        <v>1</v>
      </c>
      <c r="N27" s="145">
        <f aca="true" t="shared" si="2" ref="N27:AD27">SUM(N28:N29)</f>
        <v>6</v>
      </c>
      <c r="O27" s="145">
        <f t="shared" si="2"/>
        <v>149</v>
      </c>
      <c r="P27" s="145">
        <f t="shared" si="2"/>
        <v>820</v>
      </c>
      <c r="Q27" s="145">
        <f t="shared" si="2"/>
        <v>27</v>
      </c>
      <c r="R27" s="145">
        <f t="shared" si="2"/>
        <v>95</v>
      </c>
      <c r="S27" s="145">
        <f t="shared" si="2"/>
        <v>64</v>
      </c>
      <c r="T27" s="145">
        <f t="shared" si="2"/>
        <v>261</v>
      </c>
      <c r="U27" s="145">
        <f t="shared" si="2"/>
        <v>246</v>
      </c>
      <c r="V27" s="145">
        <f t="shared" si="2"/>
        <v>70</v>
      </c>
      <c r="W27" s="145">
        <f t="shared" si="2"/>
        <v>197</v>
      </c>
      <c r="X27" s="145">
        <f t="shared" si="2"/>
        <v>3</v>
      </c>
      <c r="Y27" s="145">
        <f t="shared" si="2"/>
        <v>275</v>
      </c>
      <c r="Z27" s="145">
        <f t="shared" si="2"/>
        <v>79</v>
      </c>
      <c r="AA27" s="145">
        <f t="shared" si="2"/>
        <v>184</v>
      </c>
      <c r="AB27" s="145">
        <v>2314</v>
      </c>
      <c r="AC27" s="145">
        <f t="shared" si="2"/>
        <v>82</v>
      </c>
      <c r="AD27" s="145">
        <f t="shared" si="2"/>
        <v>64</v>
      </c>
      <c r="AE27" s="148" t="s">
        <v>9</v>
      </c>
      <c r="AF27" s="145">
        <f>SUM(AF28:AF29)</f>
        <v>6</v>
      </c>
      <c r="AG27" s="145">
        <f>SUM(AG28:AG29)</f>
        <v>262</v>
      </c>
      <c r="AH27" s="145">
        <f>SUM(AH28:AH29)</f>
        <v>627</v>
      </c>
      <c r="AI27" s="148">
        <v>1</v>
      </c>
      <c r="AJ27" s="145">
        <f aca="true" t="shared" si="3" ref="AJ27:AW27">SUM(AJ28:AJ29)</f>
        <v>3</v>
      </c>
      <c r="AK27" s="145">
        <f t="shared" si="3"/>
        <v>130</v>
      </c>
      <c r="AL27" s="145">
        <f t="shared" si="3"/>
        <v>429</v>
      </c>
      <c r="AM27" s="145">
        <f t="shared" si="3"/>
        <v>21</v>
      </c>
      <c r="AN27" s="145">
        <f t="shared" si="3"/>
        <v>66</v>
      </c>
      <c r="AO27" s="145">
        <f t="shared" si="3"/>
        <v>25</v>
      </c>
      <c r="AP27" s="145">
        <f t="shared" si="3"/>
        <v>102</v>
      </c>
      <c r="AQ27" s="145">
        <f t="shared" si="3"/>
        <v>111</v>
      </c>
      <c r="AR27" s="145">
        <f t="shared" si="3"/>
        <v>44</v>
      </c>
      <c r="AS27" s="145">
        <f t="shared" si="3"/>
        <v>139</v>
      </c>
      <c r="AT27" s="145">
        <f t="shared" si="3"/>
        <v>3</v>
      </c>
      <c r="AU27" s="145">
        <f t="shared" si="3"/>
        <v>159</v>
      </c>
      <c r="AV27" s="145">
        <f t="shared" si="3"/>
        <v>79</v>
      </c>
      <c r="AW27" s="145">
        <f t="shared" si="3"/>
        <v>25</v>
      </c>
      <c r="AX27" s="147"/>
      <c r="AY27" s="147"/>
    </row>
    <row r="28" spans="3:51" s="101" customFormat="1" ht="13.5" customHeight="1">
      <c r="C28" s="101" t="s">
        <v>104</v>
      </c>
      <c r="E28" s="103"/>
      <c r="F28" s="146">
        <f>SUM(G28+J28+K28+L28+N28+O28+P28+Q28+R28+S28+T28+U28+V28+W28+X28+Y28+Z28+AA28)</f>
        <v>3843</v>
      </c>
      <c r="G28" s="145">
        <v>859</v>
      </c>
      <c r="H28" s="145">
        <v>835</v>
      </c>
      <c r="I28" s="148" t="s">
        <v>9</v>
      </c>
      <c r="J28" s="145">
        <v>6</v>
      </c>
      <c r="K28" s="145">
        <v>342</v>
      </c>
      <c r="L28" s="145">
        <v>704</v>
      </c>
      <c r="M28" s="148" t="s">
        <v>9</v>
      </c>
      <c r="N28" s="145">
        <v>5</v>
      </c>
      <c r="O28" s="145">
        <v>138</v>
      </c>
      <c r="P28" s="145">
        <v>593</v>
      </c>
      <c r="Q28" s="145">
        <v>23</v>
      </c>
      <c r="R28" s="145">
        <v>64</v>
      </c>
      <c r="S28" s="145">
        <v>46</v>
      </c>
      <c r="T28" s="145">
        <v>223</v>
      </c>
      <c r="U28" s="145">
        <v>218</v>
      </c>
      <c r="V28" s="145">
        <v>56</v>
      </c>
      <c r="W28" s="145">
        <v>156</v>
      </c>
      <c r="X28" s="145">
        <v>3</v>
      </c>
      <c r="Y28" s="145">
        <v>230</v>
      </c>
      <c r="Z28" s="145">
        <v>68</v>
      </c>
      <c r="AA28" s="145">
        <v>109</v>
      </c>
      <c r="AB28" s="145">
        <v>1983</v>
      </c>
      <c r="AC28" s="145">
        <v>67</v>
      </c>
      <c r="AD28" s="145">
        <v>53</v>
      </c>
      <c r="AE28" s="148" t="s">
        <v>9</v>
      </c>
      <c r="AF28" s="145">
        <v>6</v>
      </c>
      <c r="AG28" s="145">
        <v>231</v>
      </c>
      <c r="AH28" s="145">
        <v>531</v>
      </c>
      <c r="AI28" s="148" t="s">
        <v>9</v>
      </c>
      <c r="AJ28" s="145">
        <v>3</v>
      </c>
      <c r="AK28" s="145">
        <v>120</v>
      </c>
      <c r="AL28" s="145">
        <v>350</v>
      </c>
      <c r="AM28" s="145">
        <v>17</v>
      </c>
      <c r="AN28" s="145">
        <v>48</v>
      </c>
      <c r="AO28" s="145">
        <v>21</v>
      </c>
      <c r="AP28" s="145">
        <v>96</v>
      </c>
      <c r="AQ28" s="145">
        <v>105</v>
      </c>
      <c r="AR28" s="145">
        <v>38</v>
      </c>
      <c r="AS28" s="145">
        <v>119</v>
      </c>
      <c r="AT28" s="145">
        <v>3</v>
      </c>
      <c r="AU28" s="145">
        <v>138</v>
      </c>
      <c r="AV28" s="145">
        <v>68</v>
      </c>
      <c r="AW28" s="145">
        <v>22</v>
      </c>
      <c r="AX28" s="147"/>
      <c r="AY28" s="147"/>
    </row>
    <row r="29" spans="3:51" s="101" customFormat="1" ht="13.5" customHeight="1">
      <c r="C29" s="191" t="s">
        <v>105</v>
      </c>
      <c r="D29" s="191"/>
      <c r="E29" s="191"/>
      <c r="F29" s="146">
        <v>1431</v>
      </c>
      <c r="G29" s="145">
        <v>702</v>
      </c>
      <c r="H29" s="145">
        <v>690</v>
      </c>
      <c r="I29" s="145" t="s">
        <v>9</v>
      </c>
      <c r="J29" s="148">
        <v>1</v>
      </c>
      <c r="K29" s="145">
        <v>44</v>
      </c>
      <c r="L29" s="145">
        <v>139</v>
      </c>
      <c r="M29" s="148">
        <v>1</v>
      </c>
      <c r="N29" s="145">
        <v>1</v>
      </c>
      <c r="O29" s="145">
        <v>11</v>
      </c>
      <c r="P29" s="145">
        <v>227</v>
      </c>
      <c r="Q29" s="145">
        <v>4</v>
      </c>
      <c r="R29" s="145">
        <v>31</v>
      </c>
      <c r="S29" s="145">
        <v>18</v>
      </c>
      <c r="T29" s="145">
        <v>38</v>
      </c>
      <c r="U29" s="145">
        <v>28</v>
      </c>
      <c r="V29" s="145">
        <v>14</v>
      </c>
      <c r="W29" s="145">
        <v>41</v>
      </c>
      <c r="X29" s="145" t="s">
        <v>9</v>
      </c>
      <c r="Y29" s="145">
        <v>45</v>
      </c>
      <c r="Z29" s="145">
        <v>11</v>
      </c>
      <c r="AA29" s="145">
        <v>75</v>
      </c>
      <c r="AB29" s="145">
        <v>331</v>
      </c>
      <c r="AC29" s="145">
        <v>15</v>
      </c>
      <c r="AD29" s="145">
        <v>11</v>
      </c>
      <c r="AE29" s="148" t="s">
        <v>9</v>
      </c>
      <c r="AF29" s="148" t="s">
        <v>9</v>
      </c>
      <c r="AG29" s="145">
        <v>31</v>
      </c>
      <c r="AH29" s="145">
        <v>96</v>
      </c>
      <c r="AI29" s="148">
        <v>1</v>
      </c>
      <c r="AJ29" s="145" t="s">
        <v>9</v>
      </c>
      <c r="AK29" s="145">
        <v>10</v>
      </c>
      <c r="AL29" s="145">
        <v>79</v>
      </c>
      <c r="AM29" s="145">
        <v>4</v>
      </c>
      <c r="AN29" s="145">
        <v>18</v>
      </c>
      <c r="AO29" s="145">
        <v>4</v>
      </c>
      <c r="AP29" s="145">
        <v>6</v>
      </c>
      <c r="AQ29" s="145">
        <v>6</v>
      </c>
      <c r="AR29" s="145">
        <v>6</v>
      </c>
      <c r="AS29" s="145">
        <v>20</v>
      </c>
      <c r="AT29" s="145" t="s">
        <v>9</v>
      </c>
      <c r="AU29" s="145">
        <v>21</v>
      </c>
      <c r="AV29" s="145">
        <v>11</v>
      </c>
      <c r="AW29" s="145">
        <v>3</v>
      </c>
      <c r="AX29" s="147"/>
      <c r="AY29" s="147"/>
    </row>
    <row r="30" spans="2:51" s="101" customFormat="1" ht="13.5" customHeight="1">
      <c r="B30" s="105" t="s">
        <v>112</v>
      </c>
      <c r="E30" s="106"/>
      <c r="F30" s="146">
        <f>SUM(F31:F45)</f>
        <v>29145</v>
      </c>
      <c r="G30" s="145">
        <f>SUM(G31:G45)</f>
        <v>2026</v>
      </c>
      <c r="H30" s="145">
        <f aca="true" t="shared" si="4" ref="H30:AW30">SUM(H31:H45)</f>
        <v>1902</v>
      </c>
      <c r="I30" s="145">
        <f t="shared" si="4"/>
        <v>4</v>
      </c>
      <c r="J30" s="145">
        <f t="shared" si="4"/>
        <v>93</v>
      </c>
      <c r="K30" s="145">
        <f t="shared" si="4"/>
        <v>3739</v>
      </c>
      <c r="L30" s="145">
        <f t="shared" si="4"/>
        <v>8946</v>
      </c>
      <c r="M30" s="145">
        <f t="shared" si="4"/>
        <v>131</v>
      </c>
      <c r="N30" s="145">
        <f t="shared" si="4"/>
        <v>324</v>
      </c>
      <c r="O30" s="145">
        <f t="shared" si="4"/>
        <v>2165</v>
      </c>
      <c r="P30" s="145">
        <f t="shared" si="4"/>
        <v>3777</v>
      </c>
      <c r="Q30" s="145">
        <f t="shared" si="4"/>
        <v>399</v>
      </c>
      <c r="R30" s="145">
        <f t="shared" si="4"/>
        <v>259</v>
      </c>
      <c r="S30" s="145">
        <f t="shared" si="4"/>
        <v>707</v>
      </c>
      <c r="T30" s="145">
        <f t="shared" si="4"/>
        <v>803</v>
      </c>
      <c r="U30" s="145">
        <f t="shared" si="4"/>
        <v>855</v>
      </c>
      <c r="V30" s="145">
        <f t="shared" si="4"/>
        <v>712</v>
      </c>
      <c r="W30" s="145">
        <f t="shared" si="4"/>
        <v>1009</v>
      </c>
      <c r="X30" s="145">
        <f t="shared" si="4"/>
        <v>238</v>
      </c>
      <c r="Y30" s="145">
        <f t="shared" si="4"/>
        <v>1361</v>
      </c>
      <c r="Z30" s="145">
        <f t="shared" si="4"/>
        <v>902</v>
      </c>
      <c r="AA30" s="145">
        <f t="shared" si="4"/>
        <v>695</v>
      </c>
      <c r="AB30" s="145">
        <v>23617</v>
      </c>
      <c r="AC30" s="145">
        <f t="shared" si="4"/>
        <v>279</v>
      </c>
      <c r="AD30" s="145">
        <f t="shared" si="4"/>
        <v>185</v>
      </c>
      <c r="AE30" s="145">
        <f t="shared" si="4"/>
        <v>4</v>
      </c>
      <c r="AF30" s="145">
        <f t="shared" si="4"/>
        <v>89</v>
      </c>
      <c r="AG30" s="145">
        <f t="shared" si="4"/>
        <v>2757</v>
      </c>
      <c r="AH30" s="145">
        <f t="shared" si="4"/>
        <v>8439</v>
      </c>
      <c r="AI30" s="145">
        <f t="shared" si="4"/>
        <v>131</v>
      </c>
      <c r="AJ30" s="145">
        <f t="shared" si="4"/>
        <v>309</v>
      </c>
      <c r="AK30" s="145">
        <f t="shared" si="4"/>
        <v>2034</v>
      </c>
      <c r="AL30" s="145">
        <f t="shared" si="4"/>
        <v>3204</v>
      </c>
      <c r="AM30" s="145">
        <f t="shared" si="4"/>
        <v>368</v>
      </c>
      <c r="AN30" s="145">
        <f t="shared" si="4"/>
        <v>223</v>
      </c>
      <c r="AO30" s="145">
        <f t="shared" si="4"/>
        <v>525</v>
      </c>
      <c r="AP30" s="145">
        <f t="shared" si="4"/>
        <v>520</v>
      </c>
      <c r="AQ30" s="145">
        <f t="shared" si="4"/>
        <v>684</v>
      </c>
      <c r="AR30" s="145">
        <f t="shared" si="4"/>
        <v>672</v>
      </c>
      <c r="AS30" s="145">
        <f t="shared" si="4"/>
        <v>831</v>
      </c>
      <c r="AT30" s="145">
        <f t="shared" si="4"/>
        <v>238</v>
      </c>
      <c r="AU30" s="145">
        <f t="shared" si="4"/>
        <v>1093</v>
      </c>
      <c r="AV30" s="145">
        <f t="shared" si="4"/>
        <v>902</v>
      </c>
      <c r="AW30" s="145">
        <f t="shared" si="4"/>
        <v>315</v>
      </c>
      <c r="AX30" s="147"/>
      <c r="AY30" s="147"/>
    </row>
    <row r="31" spans="3:51" s="101" customFormat="1" ht="13.5" customHeight="1">
      <c r="C31" s="102" t="s">
        <v>84</v>
      </c>
      <c r="D31" s="103" t="s">
        <v>8</v>
      </c>
      <c r="F31" s="146">
        <f>SUM(G31+K31+L31+M31+N31+O31+P31+R31+S31+T31+U31+V31+W31+Y31+AA31)</f>
        <v>376</v>
      </c>
      <c r="G31" s="145">
        <v>6</v>
      </c>
      <c r="H31" s="148">
        <v>6</v>
      </c>
      <c r="I31" s="148" t="s">
        <v>9</v>
      </c>
      <c r="J31" s="148" t="s">
        <v>177</v>
      </c>
      <c r="K31" s="145">
        <v>39</v>
      </c>
      <c r="L31" s="145">
        <v>125</v>
      </c>
      <c r="M31" s="148">
        <v>1</v>
      </c>
      <c r="N31" s="145">
        <v>3</v>
      </c>
      <c r="O31" s="145">
        <v>15</v>
      </c>
      <c r="P31" s="145">
        <v>94</v>
      </c>
      <c r="Q31" s="148" t="s">
        <v>9</v>
      </c>
      <c r="R31" s="148">
        <v>3</v>
      </c>
      <c r="S31" s="145">
        <v>3</v>
      </c>
      <c r="T31" s="145">
        <v>40</v>
      </c>
      <c r="U31" s="145">
        <v>11</v>
      </c>
      <c r="V31" s="145">
        <v>1</v>
      </c>
      <c r="W31" s="145">
        <v>5</v>
      </c>
      <c r="X31" s="148" t="s">
        <v>9</v>
      </c>
      <c r="Y31" s="145">
        <v>12</v>
      </c>
      <c r="Z31" s="145" t="s">
        <v>9</v>
      </c>
      <c r="AA31" s="145">
        <v>18</v>
      </c>
      <c r="AB31" s="145">
        <v>352</v>
      </c>
      <c r="AC31" s="145">
        <v>3</v>
      </c>
      <c r="AD31" s="148">
        <v>3</v>
      </c>
      <c r="AE31" s="148" t="s">
        <v>9</v>
      </c>
      <c r="AF31" s="145" t="s">
        <v>9</v>
      </c>
      <c r="AG31" s="145">
        <v>35</v>
      </c>
      <c r="AH31" s="145">
        <v>124</v>
      </c>
      <c r="AI31" s="148">
        <v>1</v>
      </c>
      <c r="AJ31" s="145">
        <v>3</v>
      </c>
      <c r="AK31" s="145">
        <v>15</v>
      </c>
      <c r="AL31" s="145">
        <v>93</v>
      </c>
      <c r="AM31" s="148" t="s">
        <v>9</v>
      </c>
      <c r="AN31" s="148">
        <v>3</v>
      </c>
      <c r="AO31" s="145">
        <v>3</v>
      </c>
      <c r="AP31" s="145">
        <v>40</v>
      </c>
      <c r="AQ31" s="145">
        <v>10</v>
      </c>
      <c r="AR31" s="145">
        <v>1</v>
      </c>
      <c r="AS31" s="145">
        <v>5</v>
      </c>
      <c r="AT31" s="148" t="s">
        <v>9</v>
      </c>
      <c r="AU31" s="148">
        <v>5</v>
      </c>
      <c r="AV31" s="148" t="s">
        <v>9</v>
      </c>
      <c r="AW31" s="148">
        <v>11</v>
      </c>
      <c r="AX31" s="147"/>
      <c r="AY31" s="147"/>
    </row>
    <row r="32" spans="3:51" s="101" customFormat="1" ht="13.5" customHeight="1">
      <c r="C32" s="102" t="s">
        <v>85</v>
      </c>
      <c r="D32" s="102"/>
      <c r="E32" s="103"/>
      <c r="F32" s="146">
        <f>SUM(G32+J32+K32+L32+M32+N32+O32+P32+Q32+R32+S32+T32+U32+V32+W32+X32+Y32+Z32+AA32)</f>
        <v>1640</v>
      </c>
      <c r="G32" s="145">
        <v>30</v>
      </c>
      <c r="H32" s="145">
        <v>29</v>
      </c>
      <c r="I32" s="148" t="s">
        <v>9</v>
      </c>
      <c r="J32" s="145">
        <v>3</v>
      </c>
      <c r="K32" s="145">
        <v>151</v>
      </c>
      <c r="L32" s="145">
        <v>667</v>
      </c>
      <c r="M32" s="145">
        <v>4</v>
      </c>
      <c r="N32" s="145">
        <v>13</v>
      </c>
      <c r="O32" s="145">
        <v>84</v>
      </c>
      <c r="P32" s="145">
        <v>230</v>
      </c>
      <c r="Q32" s="145">
        <v>22</v>
      </c>
      <c r="R32" s="145">
        <v>7</v>
      </c>
      <c r="S32" s="145">
        <v>23</v>
      </c>
      <c r="T32" s="145">
        <v>67</v>
      </c>
      <c r="U32" s="145">
        <v>71</v>
      </c>
      <c r="V32" s="145">
        <v>30</v>
      </c>
      <c r="W32" s="145">
        <v>73</v>
      </c>
      <c r="X32" s="145">
        <v>23</v>
      </c>
      <c r="Y32" s="145">
        <v>52</v>
      </c>
      <c r="Z32" s="145">
        <v>32</v>
      </c>
      <c r="AA32" s="145">
        <v>58</v>
      </c>
      <c r="AB32" s="145">
        <v>1556</v>
      </c>
      <c r="AC32" s="145">
        <v>13</v>
      </c>
      <c r="AD32" s="148">
        <v>12</v>
      </c>
      <c r="AE32" s="148" t="s">
        <v>9</v>
      </c>
      <c r="AF32" s="145">
        <v>3</v>
      </c>
      <c r="AG32" s="145">
        <v>136</v>
      </c>
      <c r="AH32" s="145">
        <v>653</v>
      </c>
      <c r="AI32" s="145">
        <v>4</v>
      </c>
      <c r="AJ32" s="145">
        <v>13</v>
      </c>
      <c r="AK32" s="145">
        <v>83</v>
      </c>
      <c r="AL32" s="145">
        <v>228</v>
      </c>
      <c r="AM32" s="145">
        <v>22</v>
      </c>
      <c r="AN32" s="145">
        <v>7</v>
      </c>
      <c r="AO32" s="145">
        <v>21</v>
      </c>
      <c r="AP32" s="145">
        <v>65</v>
      </c>
      <c r="AQ32" s="145">
        <v>68</v>
      </c>
      <c r="AR32" s="145">
        <v>30</v>
      </c>
      <c r="AS32" s="145">
        <v>70</v>
      </c>
      <c r="AT32" s="145">
        <v>23</v>
      </c>
      <c r="AU32" s="145">
        <v>48</v>
      </c>
      <c r="AV32" s="145">
        <v>32</v>
      </c>
      <c r="AW32" s="145">
        <v>37</v>
      </c>
      <c r="AX32" s="147"/>
      <c r="AY32" s="147"/>
    </row>
    <row r="33" spans="3:51" s="101" customFormat="1" ht="13.5" customHeight="1">
      <c r="C33" s="102" t="s">
        <v>86</v>
      </c>
      <c r="D33" s="102"/>
      <c r="E33" s="103"/>
      <c r="F33" s="146">
        <f>SUM(G33+J33+K33+L33+M33+N33+O33+P33+Q33+R33+S33+T33+U33+V33+W33+X33+Y33+Z33+AA33)</f>
        <v>2353</v>
      </c>
      <c r="G33" s="145">
        <v>44</v>
      </c>
      <c r="H33" s="145">
        <v>43</v>
      </c>
      <c r="I33" s="148" t="s">
        <v>9</v>
      </c>
      <c r="J33" s="145">
        <v>7</v>
      </c>
      <c r="K33" s="145">
        <v>293</v>
      </c>
      <c r="L33" s="145">
        <v>869</v>
      </c>
      <c r="M33" s="145">
        <v>7</v>
      </c>
      <c r="N33" s="145">
        <v>33</v>
      </c>
      <c r="O33" s="145">
        <v>131</v>
      </c>
      <c r="P33" s="145">
        <v>313</v>
      </c>
      <c r="Q33" s="145">
        <v>35</v>
      </c>
      <c r="R33" s="145">
        <v>15</v>
      </c>
      <c r="S33" s="145">
        <v>57</v>
      </c>
      <c r="T33" s="145">
        <v>66</v>
      </c>
      <c r="U33" s="145">
        <v>76</v>
      </c>
      <c r="V33" s="145">
        <v>41</v>
      </c>
      <c r="W33" s="145">
        <v>123</v>
      </c>
      <c r="X33" s="145">
        <v>19</v>
      </c>
      <c r="Y33" s="145">
        <v>82</v>
      </c>
      <c r="Z33" s="145">
        <v>71</v>
      </c>
      <c r="AA33" s="145">
        <v>71</v>
      </c>
      <c r="AB33" s="145">
        <v>2178</v>
      </c>
      <c r="AC33" s="145">
        <v>10</v>
      </c>
      <c r="AD33" s="145">
        <v>9</v>
      </c>
      <c r="AE33" s="145" t="s">
        <v>9</v>
      </c>
      <c r="AF33" s="145">
        <v>7</v>
      </c>
      <c r="AG33" s="145">
        <v>250</v>
      </c>
      <c r="AH33" s="145">
        <v>850</v>
      </c>
      <c r="AI33" s="145">
        <v>7</v>
      </c>
      <c r="AJ33" s="145">
        <v>33</v>
      </c>
      <c r="AK33" s="145">
        <v>126</v>
      </c>
      <c r="AL33" s="145">
        <v>303</v>
      </c>
      <c r="AM33" s="145">
        <v>35</v>
      </c>
      <c r="AN33" s="145">
        <v>15</v>
      </c>
      <c r="AO33" s="145">
        <v>50</v>
      </c>
      <c r="AP33" s="145">
        <v>56</v>
      </c>
      <c r="AQ33" s="145">
        <v>73</v>
      </c>
      <c r="AR33" s="145">
        <v>41</v>
      </c>
      <c r="AS33" s="145">
        <v>122</v>
      </c>
      <c r="AT33" s="145">
        <v>19</v>
      </c>
      <c r="AU33" s="145">
        <v>75</v>
      </c>
      <c r="AV33" s="145">
        <v>71</v>
      </c>
      <c r="AW33" s="145">
        <v>35</v>
      </c>
      <c r="AX33" s="147"/>
      <c r="AY33" s="147"/>
    </row>
    <row r="34" spans="3:51" s="101" customFormat="1" ht="13.5" customHeight="1">
      <c r="C34" s="102" t="s">
        <v>87</v>
      </c>
      <c r="D34" s="102"/>
      <c r="E34" s="103"/>
      <c r="F34" s="146">
        <f>SUM(G34+I34+J34+K34+L34+M34+N34+O34+P34+Q34+R34+S34+T34+U34+V34+W34+X34+Y34+Z34+AA34)</f>
        <v>2838</v>
      </c>
      <c r="G34" s="145">
        <v>98</v>
      </c>
      <c r="H34" s="148">
        <v>85</v>
      </c>
      <c r="I34" s="145">
        <v>1</v>
      </c>
      <c r="J34" s="145">
        <v>8</v>
      </c>
      <c r="K34" s="145">
        <v>361</v>
      </c>
      <c r="L34" s="145">
        <v>1000</v>
      </c>
      <c r="M34" s="145">
        <v>13</v>
      </c>
      <c r="N34" s="145">
        <v>47</v>
      </c>
      <c r="O34" s="145">
        <v>190</v>
      </c>
      <c r="P34" s="145">
        <v>375</v>
      </c>
      <c r="Q34" s="145">
        <v>29</v>
      </c>
      <c r="R34" s="145">
        <v>25</v>
      </c>
      <c r="S34" s="145">
        <v>70</v>
      </c>
      <c r="T34" s="145">
        <v>72</v>
      </c>
      <c r="U34" s="145">
        <v>80</v>
      </c>
      <c r="V34" s="145">
        <v>63</v>
      </c>
      <c r="W34" s="145">
        <v>130</v>
      </c>
      <c r="X34" s="145">
        <v>15</v>
      </c>
      <c r="Y34" s="145">
        <v>127</v>
      </c>
      <c r="Z34" s="145">
        <v>68</v>
      </c>
      <c r="AA34" s="145">
        <v>66</v>
      </c>
      <c r="AB34" s="145">
        <v>2582</v>
      </c>
      <c r="AC34" s="145">
        <v>36</v>
      </c>
      <c r="AD34" s="148">
        <v>24</v>
      </c>
      <c r="AE34" s="145">
        <v>1</v>
      </c>
      <c r="AF34" s="145">
        <v>8</v>
      </c>
      <c r="AG34" s="145">
        <v>298</v>
      </c>
      <c r="AH34" s="145">
        <v>978</v>
      </c>
      <c r="AI34" s="145">
        <v>13</v>
      </c>
      <c r="AJ34" s="145">
        <v>47</v>
      </c>
      <c r="AK34" s="145">
        <v>188</v>
      </c>
      <c r="AL34" s="145">
        <v>355</v>
      </c>
      <c r="AM34" s="145">
        <v>29</v>
      </c>
      <c r="AN34" s="145">
        <v>25</v>
      </c>
      <c r="AO34" s="145">
        <v>64</v>
      </c>
      <c r="AP34" s="145">
        <v>57</v>
      </c>
      <c r="AQ34" s="145">
        <v>72</v>
      </c>
      <c r="AR34" s="145">
        <v>62</v>
      </c>
      <c r="AS34" s="145">
        <v>122</v>
      </c>
      <c r="AT34" s="145">
        <v>15</v>
      </c>
      <c r="AU34" s="145">
        <v>100</v>
      </c>
      <c r="AV34" s="145">
        <v>68</v>
      </c>
      <c r="AW34" s="145">
        <v>44</v>
      </c>
      <c r="AX34" s="147"/>
      <c r="AY34" s="147"/>
    </row>
    <row r="35" spans="3:51" s="101" customFormat="1" ht="13.5" customHeight="1">
      <c r="C35" s="102" t="s">
        <v>88</v>
      </c>
      <c r="D35" s="102"/>
      <c r="E35" s="103"/>
      <c r="F35" s="146">
        <f>SUM(G35+J35+K35+L35+M35+N35+O35+P35+Q35+R35+S35+T35+U35+V35+W35+X35+Y35+Z35+AA35)</f>
        <v>3359</v>
      </c>
      <c r="G35" s="145">
        <v>87</v>
      </c>
      <c r="H35" s="145">
        <v>78</v>
      </c>
      <c r="I35" s="148" t="s">
        <v>9</v>
      </c>
      <c r="J35" s="145">
        <v>9</v>
      </c>
      <c r="K35" s="145">
        <v>458</v>
      </c>
      <c r="L35" s="145">
        <v>1157</v>
      </c>
      <c r="M35" s="145">
        <v>17</v>
      </c>
      <c r="N35" s="145">
        <v>48</v>
      </c>
      <c r="O35" s="145">
        <v>257</v>
      </c>
      <c r="P35" s="145">
        <v>462</v>
      </c>
      <c r="Q35" s="145">
        <v>46</v>
      </c>
      <c r="R35" s="145">
        <v>23</v>
      </c>
      <c r="S35" s="145">
        <v>70</v>
      </c>
      <c r="T35" s="145">
        <v>85</v>
      </c>
      <c r="U35" s="145">
        <v>89</v>
      </c>
      <c r="V35" s="145">
        <v>68</v>
      </c>
      <c r="W35" s="145">
        <v>119</v>
      </c>
      <c r="X35" s="145">
        <v>41</v>
      </c>
      <c r="Y35" s="145">
        <v>134</v>
      </c>
      <c r="Z35" s="145">
        <v>100</v>
      </c>
      <c r="AA35" s="145">
        <v>89</v>
      </c>
      <c r="AB35" s="145">
        <v>2970</v>
      </c>
      <c r="AC35" s="145">
        <v>23</v>
      </c>
      <c r="AD35" s="145">
        <v>14</v>
      </c>
      <c r="AE35" s="148" t="s">
        <v>9</v>
      </c>
      <c r="AF35" s="145">
        <v>9</v>
      </c>
      <c r="AG35" s="145">
        <v>341</v>
      </c>
      <c r="AH35" s="145">
        <v>1122</v>
      </c>
      <c r="AI35" s="145">
        <v>17</v>
      </c>
      <c r="AJ35" s="145">
        <v>45</v>
      </c>
      <c r="AK35" s="145">
        <v>248</v>
      </c>
      <c r="AL35" s="145">
        <v>430</v>
      </c>
      <c r="AM35" s="145">
        <v>42</v>
      </c>
      <c r="AN35" s="145">
        <v>23</v>
      </c>
      <c r="AO35" s="145">
        <v>65</v>
      </c>
      <c r="AP35" s="145">
        <v>63</v>
      </c>
      <c r="AQ35" s="145">
        <v>71</v>
      </c>
      <c r="AR35" s="145">
        <v>64</v>
      </c>
      <c r="AS35" s="145">
        <v>107</v>
      </c>
      <c r="AT35" s="145">
        <v>41</v>
      </c>
      <c r="AU35" s="145">
        <v>116</v>
      </c>
      <c r="AV35" s="145">
        <v>100</v>
      </c>
      <c r="AW35" s="145">
        <v>43</v>
      </c>
      <c r="AX35" s="147"/>
      <c r="AY35" s="147"/>
    </row>
    <row r="36" spans="3:51" s="101" customFormat="1" ht="13.5" customHeight="1">
      <c r="C36" s="102" t="s">
        <v>89</v>
      </c>
      <c r="D36" s="102"/>
      <c r="E36" s="103"/>
      <c r="F36" s="146">
        <f>SUM(G36+J36+K36+L36+M36+N36+O36+P36+Q36+R36+S36+T36+U36+V36+W36+X36+Y36+Z36+AA36)</f>
        <v>2933</v>
      </c>
      <c r="G36" s="145">
        <v>67</v>
      </c>
      <c r="H36" s="145">
        <v>58</v>
      </c>
      <c r="I36" s="148" t="s">
        <v>9</v>
      </c>
      <c r="J36" s="145">
        <v>9</v>
      </c>
      <c r="K36" s="145">
        <v>392</v>
      </c>
      <c r="L36" s="145">
        <v>1027</v>
      </c>
      <c r="M36" s="145">
        <v>14</v>
      </c>
      <c r="N36" s="145">
        <v>44</v>
      </c>
      <c r="O36" s="145">
        <v>291</v>
      </c>
      <c r="P36" s="145">
        <v>329</v>
      </c>
      <c r="Q36" s="145">
        <v>43</v>
      </c>
      <c r="R36" s="145">
        <v>24</v>
      </c>
      <c r="S36" s="145">
        <v>78</v>
      </c>
      <c r="T36" s="145">
        <v>62</v>
      </c>
      <c r="U36" s="145">
        <v>69</v>
      </c>
      <c r="V36" s="145">
        <v>81</v>
      </c>
      <c r="W36" s="145">
        <v>83</v>
      </c>
      <c r="X36" s="145">
        <v>22</v>
      </c>
      <c r="Y36" s="145">
        <v>140</v>
      </c>
      <c r="Z36" s="145">
        <v>89</v>
      </c>
      <c r="AA36" s="145">
        <v>69</v>
      </c>
      <c r="AB36" s="145">
        <v>2563</v>
      </c>
      <c r="AC36" s="145">
        <v>18</v>
      </c>
      <c r="AD36" s="148">
        <v>11</v>
      </c>
      <c r="AE36" s="148" t="s">
        <v>9</v>
      </c>
      <c r="AF36" s="145">
        <v>9</v>
      </c>
      <c r="AG36" s="145">
        <v>286</v>
      </c>
      <c r="AH36" s="145">
        <v>1002</v>
      </c>
      <c r="AI36" s="145">
        <v>14</v>
      </c>
      <c r="AJ36" s="145">
        <v>41</v>
      </c>
      <c r="AK36" s="145">
        <v>277</v>
      </c>
      <c r="AL36" s="145">
        <v>296</v>
      </c>
      <c r="AM36" s="145">
        <v>42</v>
      </c>
      <c r="AN36" s="145">
        <v>23</v>
      </c>
      <c r="AO36" s="145">
        <v>61</v>
      </c>
      <c r="AP36" s="145">
        <v>40</v>
      </c>
      <c r="AQ36" s="145">
        <v>46</v>
      </c>
      <c r="AR36" s="145">
        <v>80</v>
      </c>
      <c r="AS36" s="145">
        <v>65</v>
      </c>
      <c r="AT36" s="145">
        <v>22</v>
      </c>
      <c r="AU36" s="145">
        <v>119</v>
      </c>
      <c r="AV36" s="145">
        <v>89</v>
      </c>
      <c r="AW36" s="145">
        <v>33</v>
      </c>
      <c r="AX36" s="147"/>
      <c r="AY36" s="147"/>
    </row>
    <row r="37" spans="3:51" s="101" customFormat="1" ht="13.5" customHeight="1">
      <c r="C37" s="102" t="s">
        <v>90</v>
      </c>
      <c r="D37" s="102"/>
      <c r="E37" s="103"/>
      <c r="F37" s="146">
        <f>SUM(G37+J37+K37+L37+M37+N37+O37+P37+Q37+R37+S37+T37+U37+V37+W37+X37+Y37+Z37+AA37)</f>
        <v>2827</v>
      </c>
      <c r="G37" s="145">
        <v>105</v>
      </c>
      <c r="H37" s="145">
        <v>90</v>
      </c>
      <c r="I37" s="148" t="s">
        <v>9</v>
      </c>
      <c r="J37" s="145">
        <v>11</v>
      </c>
      <c r="K37" s="145">
        <v>324</v>
      </c>
      <c r="L37" s="145">
        <v>918</v>
      </c>
      <c r="M37" s="145">
        <v>20</v>
      </c>
      <c r="N37" s="145">
        <v>52</v>
      </c>
      <c r="O37" s="145">
        <v>263</v>
      </c>
      <c r="P37" s="145">
        <v>327</v>
      </c>
      <c r="Q37" s="145">
        <v>37</v>
      </c>
      <c r="R37" s="145">
        <v>16</v>
      </c>
      <c r="S37" s="145">
        <v>88</v>
      </c>
      <c r="T37" s="145">
        <v>53</v>
      </c>
      <c r="U37" s="145">
        <v>61</v>
      </c>
      <c r="V37" s="145">
        <v>91</v>
      </c>
      <c r="W37" s="145">
        <v>94</v>
      </c>
      <c r="X37" s="145">
        <v>38</v>
      </c>
      <c r="Y37" s="145">
        <v>104</v>
      </c>
      <c r="Z37" s="145">
        <v>161</v>
      </c>
      <c r="AA37" s="145">
        <v>64</v>
      </c>
      <c r="AB37" s="145">
        <v>2443</v>
      </c>
      <c r="AC37" s="145">
        <v>33</v>
      </c>
      <c r="AD37" s="148">
        <v>18</v>
      </c>
      <c r="AE37" s="148" t="s">
        <v>9</v>
      </c>
      <c r="AF37" s="145">
        <v>11</v>
      </c>
      <c r="AG37" s="145">
        <v>237</v>
      </c>
      <c r="AH37" s="145">
        <v>880</v>
      </c>
      <c r="AI37" s="145">
        <v>20</v>
      </c>
      <c r="AJ37" s="145">
        <v>50</v>
      </c>
      <c r="AK37" s="145">
        <v>250</v>
      </c>
      <c r="AL37" s="145">
        <v>280</v>
      </c>
      <c r="AM37" s="145">
        <v>34</v>
      </c>
      <c r="AN37" s="145">
        <v>14</v>
      </c>
      <c r="AO37" s="145">
        <v>73</v>
      </c>
      <c r="AP37" s="145">
        <v>38</v>
      </c>
      <c r="AQ37" s="145">
        <v>48</v>
      </c>
      <c r="AR37" s="145">
        <v>90</v>
      </c>
      <c r="AS37" s="145">
        <v>67</v>
      </c>
      <c r="AT37" s="145">
        <v>38</v>
      </c>
      <c r="AU37" s="145">
        <v>81</v>
      </c>
      <c r="AV37" s="145">
        <v>161</v>
      </c>
      <c r="AW37" s="145">
        <v>38</v>
      </c>
      <c r="AX37" s="147"/>
      <c r="AY37" s="147"/>
    </row>
    <row r="38" spans="3:51" s="101" customFormat="1" ht="13.5" customHeight="1">
      <c r="C38" s="102" t="s">
        <v>91</v>
      </c>
      <c r="D38" s="102"/>
      <c r="E38" s="103"/>
      <c r="F38" s="146">
        <f>SUM(G38+J38+K38+L38+M38+N38+O38+P38+Q38+R38+S38+T38+U38+V38+W38+X38+Y38+Z38+AA38)</f>
        <v>3073</v>
      </c>
      <c r="G38" s="145">
        <v>121</v>
      </c>
      <c r="H38" s="145">
        <v>108</v>
      </c>
      <c r="I38" s="145" t="s">
        <v>9</v>
      </c>
      <c r="J38" s="145">
        <v>13</v>
      </c>
      <c r="K38" s="145">
        <v>428</v>
      </c>
      <c r="L38" s="145">
        <v>904</v>
      </c>
      <c r="M38" s="145">
        <v>28</v>
      </c>
      <c r="N38" s="145">
        <v>37</v>
      </c>
      <c r="O38" s="145">
        <v>222</v>
      </c>
      <c r="P38" s="145">
        <v>365</v>
      </c>
      <c r="Q38" s="145">
        <v>70</v>
      </c>
      <c r="R38" s="145">
        <v>24</v>
      </c>
      <c r="S38" s="145">
        <v>103</v>
      </c>
      <c r="T38" s="145">
        <v>65</v>
      </c>
      <c r="U38" s="145">
        <v>83</v>
      </c>
      <c r="V38" s="145">
        <v>117</v>
      </c>
      <c r="W38" s="145">
        <v>118</v>
      </c>
      <c r="X38" s="145">
        <v>36</v>
      </c>
      <c r="Y38" s="145">
        <v>153</v>
      </c>
      <c r="Z38" s="145">
        <v>138</v>
      </c>
      <c r="AA38" s="145">
        <v>48</v>
      </c>
      <c r="AB38" s="145">
        <v>2582</v>
      </c>
      <c r="AC38" s="145">
        <v>28</v>
      </c>
      <c r="AD38" s="145">
        <v>18</v>
      </c>
      <c r="AE38" s="145" t="s">
        <v>9</v>
      </c>
      <c r="AF38" s="145">
        <v>11</v>
      </c>
      <c r="AG38" s="145">
        <v>316</v>
      </c>
      <c r="AH38" s="145">
        <v>862</v>
      </c>
      <c r="AI38" s="145">
        <v>28</v>
      </c>
      <c r="AJ38" s="145">
        <v>36</v>
      </c>
      <c r="AK38" s="145">
        <v>206</v>
      </c>
      <c r="AL38" s="145">
        <v>315</v>
      </c>
      <c r="AM38" s="145">
        <v>64</v>
      </c>
      <c r="AN38" s="145">
        <v>19</v>
      </c>
      <c r="AO38" s="145">
        <v>73</v>
      </c>
      <c r="AP38" s="145">
        <v>43</v>
      </c>
      <c r="AQ38" s="145">
        <v>65</v>
      </c>
      <c r="AR38" s="145">
        <v>108</v>
      </c>
      <c r="AS38" s="145">
        <v>89</v>
      </c>
      <c r="AT38" s="145">
        <v>36</v>
      </c>
      <c r="AU38" s="145">
        <v>125</v>
      </c>
      <c r="AV38" s="145">
        <v>138</v>
      </c>
      <c r="AW38" s="145">
        <v>20</v>
      </c>
      <c r="AX38" s="147"/>
      <c r="AY38" s="147"/>
    </row>
    <row r="39" spans="3:51" s="101" customFormat="1" ht="13.5" customHeight="1">
      <c r="C39" s="102" t="s">
        <v>92</v>
      </c>
      <c r="D39" s="102"/>
      <c r="E39" s="103"/>
      <c r="F39" s="146">
        <f>SUM(G39+I39+J39+K39+L39+M39+N39+O39+P39+Q39+R39+S39+T39+U39+V39+W39+X39+Y39+Z39+AA39)</f>
        <v>3460</v>
      </c>
      <c r="G39" s="145">
        <v>218</v>
      </c>
      <c r="H39" s="145">
        <v>203</v>
      </c>
      <c r="I39" s="148">
        <v>1</v>
      </c>
      <c r="J39" s="145">
        <v>16</v>
      </c>
      <c r="K39" s="145">
        <v>561</v>
      </c>
      <c r="L39" s="145">
        <v>953</v>
      </c>
      <c r="M39" s="145">
        <v>21</v>
      </c>
      <c r="N39" s="145">
        <v>33</v>
      </c>
      <c r="O39" s="145">
        <v>278</v>
      </c>
      <c r="P39" s="145">
        <v>425</v>
      </c>
      <c r="Q39" s="145">
        <v>62</v>
      </c>
      <c r="R39" s="145">
        <v>25</v>
      </c>
      <c r="S39" s="145">
        <v>83</v>
      </c>
      <c r="T39" s="145">
        <v>85</v>
      </c>
      <c r="U39" s="145">
        <v>101</v>
      </c>
      <c r="V39" s="145">
        <v>110</v>
      </c>
      <c r="W39" s="145">
        <v>97</v>
      </c>
      <c r="X39" s="145">
        <v>22</v>
      </c>
      <c r="Y39" s="145">
        <v>168</v>
      </c>
      <c r="Z39" s="145">
        <v>144</v>
      </c>
      <c r="AA39" s="145">
        <v>57</v>
      </c>
      <c r="AB39" s="145">
        <v>2731</v>
      </c>
      <c r="AC39" s="145">
        <v>26</v>
      </c>
      <c r="AD39" s="145">
        <v>15</v>
      </c>
      <c r="AE39" s="148">
        <v>1</v>
      </c>
      <c r="AF39" s="145">
        <v>15</v>
      </c>
      <c r="AG39" s="145">
        <v>371</v>
      </c>
      <c r="AH39" s="145">
        <v>888</v>
      </c>
      <c r="AI39" s="145">
        <v>21</v>
      </c>
      <c r="AJ39" s="145">
        <v>30</v>
      </c>
      <c r="AK39" s="145">
        <v>258</v>
      </c>
      <c r="AL39" s="145">
        <v>354</v>
      </c>
      <c r="AM39" s="145">
        <v>58</v>
      </c>
      <c r="AN39" s="145">
        <v>22</v>
      </c>
      <c r="AO39" s="145">
        <v>52</v>
      </c>
      <c r="AP39" s="145">
        <v>38</v>
      </c>
      <c r="AQ39" s="145">
        <v>84</v>
      </c>
      <c r="AR39" s="145">
        <v>105</v>
      </c>
      <c r="AS39" s="145">
        <v>71</v>
      </c>
      <c r="AT39" s="145">
        <v>22</v>
      </c>
      <c r="AU39" s="145">
        <v>148</v>
      </c>
      <c r="AV39" s="145">
        <v>144</v>
      </c>
      <c r="AW39" s="145">
        <v>23</v>
      </c>
      <c r="AX39" s="147"/>
      <c r="AY39" s="147"/>
    </row>
    <row r="40" spans="3:51" s="101" customFormat="1" ht="13.5" customHeight="1">
      <c r="C40" s="102" t="s">
        <v>93</v>
      </c>
      <c r="D40" s="102"/>
      <c r="E40" s="103"/>
      <c r="F40" s="146">
        <f>SUM(G40+I40+J40+K40+L40+M40+N40+O40+P40+Q40+R40+S40+T40+U40+V40+W40+X40+Y40+Z40+AA40)</f>
        <v>3085</v>
      </c>
      <c r="G40" s="145">
        <v>328</v>
      </c>
      <c r="H40" s="145">
        <v>311</v>
      </c>
      <c r="I40" s="145">
        <v>2</v>
      </c>
      <c r="J40" s="145">
        <v>10</v>
      </c>
      <c r="K40" s="145">
        <v>427</v>
      </c>
      <c r="L40" s="145">
        <v>736</v>
      </c>
      <c r="M40" s="145">
        <v>5</v>
      </c>
      <c r="N40" s="145">
        <v>8</v>
      </c>
      <c r="O40" s="145">
        <v>299</v>
      </c>
      <c r="P40" s="145">
        <v>391</v>
      </c>
      <c r="Q40" s="145">
        <v>39</v>
      </c>
      <c r="R40" s="145">
        <v>41</v>
      </c>
      <c r="S40" s="145">
        <v>84</v>
      </c>
      <c r="T40" s="145">
        <v>111</v>
      </c>
      <c r="U40" s="145">
        <v>105</v>
      </c>
      <c r="V40" s="145">
        <v>73</v>
      </c>
      <c r="W40" s="145">
        <v>86</v>
      </c>
      <c r="X40" s="145">
        <v>20</v>
      </c>
      <c r="Y40" s="145">
        <v>212</v>
      </c>
      <c r="Z40" s="145">
        <v>53</v>
      </c>
      <c r="AA40" s="145">
        <v>55</v>
      </c>
      <c r="AB40" s="145">
        <v>2191</v>
      </c>
      <c r="AC40" s="145">
        <v>38</v>
      </c>
      <c r="AD40" s="145">
        <v>28</v>
      </c>
      <c r="AE40" s="145">
        <v>2</v>
      </c>
      <c r="AF40" s="145">
        <v>10</v>
      </c>
      <c r="AG40" s="145">
        <v>288</v>
      </c>
      <c r="AH40" s="145">
        <v>638</v>
      </c>
      <c r="AI40" s="145">
        <v>5</v>
      </c>
      <c r="AJ40" s="145">
        <v>8</v>
      </c>
      <c r="AK40" s="145">
        <v>266</v>
      </c>
      <c r="AL40" s="145">
        <v>294</v>
      </c>
      <c r="AM40" s="145">
        <v>32</v>
      </c>
      <c r="AN40" s="145">
        <v>32</v>
      </c>
      <c r="AO40" s="145">
        <v>45</v>
      </c>
      <c r="AP40" s="145">
        <v>53</v>
      </c>
      <c r="AQ40" s="145">
        <v>86</v>
      </c>
      <c r="AR40" s="145">
        <v>60</v>
      </c>
      <c r="AS40" s="145">
        <v>63</v>
      </c>
      <c r="AT40" s="145">
        <v>20</v>
      </c>
      <c r="AU40" s="145">
        <v>181</v>
      </c>
      <c r="AV40" s="145">
        <v>53</v>
      </c>
      <c r="AW40" s="145">
        <v>17</v>
      </c>
      <c r="AX40" s="147"/>
      <c r="AY40" s="147"/>
    </row>
    <row r="41" spans="3:51" s="101" customFormat="1" ht="13.5" customHeight="1">
      <c r="C41" s="102" t="s">
        <v>94</v>
      </c>
      <c r="D41" s="102"/>
      <c r="E41" s="103"/>
      <c r="F41" s="146">
        <f>SUM(G41+J41+K41+L41+N41+O41+P41+Q41+R41+S41+T41+U41+V41+W41+X41+Y41+Z41+AA41)</f>
        <v>1447</v>
      </c>
      <c r="G41" s="145">
        <v>218</v>
      </c>
      <c r="H41" s="145">
        <v>207</v>
      </c>
      <c r="I41" s="148" t="s">
        <v>9</v>
      </c>
      <c r="J41" s="145">
        <v>5</v>
      </c>
      <c r="K41" s="145">
        <v>184</v>
      </c>
      <c r="L41" s="145">
        <v>351</v>
      </c>
      <c r="M41" s="148" t="s">
        <v>9</v>
      </c>
      <c r="N41" s="145">
        <v>3</v>
      </c>
      <c r="O41" s="145">
        <v>100</v>
      </c>
      <c r="P41" s="145">
        <v>214</v>
      </c>
      <c r="Q41" s="145">
        <v>11</v>
      </c>
      <c r="R41" s="145">
        <v>23</v>
      </c>
      <c r="S41" s="145">
        <v>24</v>
      </c>
      <c r="T41" s="145">
        <v>50</v>
      </c>
      <c r="U41" s="145">
        <v>61</v>
      </c>
      <c r="V41" s="145">
        <v>21</v>
      </c>
      <c r="W41" s="145">
        <v>40</v>
      </c>
      <c r="X41" s="145">
        <v>2</v>
      </c>
      <c r="Y41" s="145">
        <v>87</v>
      </c>
      <c r="Z41" s="145">
        <v>25</v>
      </c>
      <c r="AA41" s="145">
        <v>28</v>
      </c>
      <c r="AB41" s="145">
        <v>884</v>
      </c>
      <c r="AC41" s="145">
        <v>23</v>
      </c>
      <c r="AD41" s="145">
        <v>14</v>
      </c>
      <c r="AE41" s="148" t="s">
        <v>9</v>
      </c>
      <c r="AF41" s="145">
        <v>5</v>
      </c>
      <c r="AG41" s="145">
        <v>120</v>
      </c>
      <c r="AH41" s="145">
        <v>278</v>
      </c>
      <c r="AI41" s="148" t="s">
        <v>9</v>
      </c>
      <c r="AJ41" s="145">
        <v>2</v>
      </c>
      <c r="AK41" s="145">
        <v>87</v>
      </c>
      <c r="AL41" s="145">
        <v>137</v>
      </c>
      <c r="AM41" s="145">
        <v>6</v>
      </c>
      <c r="AN41" s="145">
        <v>20</v>
      </c>
      <c r="AO41" s="145">
        <v>11</v>
      </c>
      <c r="AP41" s="145">
        <v>19</v>
      </c>
      <c r="AQ41" s="145">
        <v>41</v>
      </c>
      <c r="AR41" s="145">
        <v>19</v>
      </c>
      <c r="AS41" s="145">
        <v>31</v>
      </c>
      <c r="AT41" s="145">
        <v>2</v>
      </c>
      <c r="AU41" s="145">
        <v>50</v>
      </c>
      <c r="AV41" s="145">
        <v>25</v>
      </c>
      <c r="AW41" s="145">
        <v>8</v>
      </c>
      <c r="AX41" s="147"/>
      <c r="AY41" s="147"/>
    </row>
    <row r="42" spans="3:51" s="101" customFormat="1" ht="13.5" customHeight="1">
      <c r="C42" s="102" t="s">
        <v>95</v>
      </c>
      <c r="D42" s="102"/>
      <c r="E42" s="103"/>
      <c r="F42" s="146">
        <f>SUM(G42+J42+K42+L42+N42+O42+P42+Q42+R42+S42+T42+U42+V42+W42+Y42+Z42+AA42)</f>
        <v>896</v>
      </c>
      <c r="G42" s="145">
        <v>272</v>
      </c>
      <c r="H42" s="145">
        <v>263</v>
      </c>
      <c r="I42" s="148" t="s">
        <v>9</v>
      </c>
      <c r="J42" s="145">
        <v>1</v>
      </c>
      <c r="K42" s="145">
        <v>85</v>
      </c>
      <c r="L42" s="145">
        <v>145</v>
      </c>
      <c r="M42" s="148" t="s">
        <v>9</v>
      </c>
      <c r="N42" s="145">
        <v>2</v>
      </c>
      <c r="O42" s="145">
        <v>27</v>
      </c>
      <c r="P42" s="145">
        <v>133</v>
      </c>
      <c r="Q42" s="145">
        <v>3</v>
      </c>
      <c r="R42" s="145">
        <v>20</v>
      </c>
      <c r="S42" s="145">
        <v>10</v>
      </c>
      <c r="T42" s="145">
        <v>32</v>
      </c>
      <c r="U42" s="145">
        <v>34</v>
      </c>
      <c r="V42" s="145">
        <v>10</v>
      </c>
      <c r="W42" s="145">
        <v>20</v>
      </c>
      <c r="X42" s="145" t="s">
        <v>9</v>
      </c>
      <c r="Y42" s="145">
        <v>60</v>
      </c>
      <c r="Z42" s="145">
        <v>12</v>
      </c>
      <c r="AA42" s="145">
        <v>30</v>
      </c>
      <c r="AB42" s="145">
        <v>375</v>
      </c>
      <c r="AC42" s="145">
        <v>17</v>
      </c>
      <c r="AD42" s="145">
        <v>12</v>
      </c>
      <c r="AE42" s="148" t="s">
        <v>9</v>
      </c>
      <c r="AF42" s="145">
        <v>1</v>
      </c>
      <c r="AG42" s="145">
        <v>54</v>
      </c>
      <c r="AH42" s="145">
        <v>95</v>
      </c>
      <c r="AI42" s="148" t="s">
        <v>9</v>
      </c>
      <c r="AJ42" s="145">
        <v>1</v>
      </c>
      <c r="AK42" s="145">
        <v>23</v>
      </c>
      <c r="AL42" s="145">
        <v>75</v>
      </c>
      <c r="AM42" s="145">
        <v>2</v>
      </c>
      <c r="AN42" s="145">
        <v>14</v>
      </c>
      <c r="AO42" s="145">
        <v>4</v>
      </c>
      <c r="AP42" s="145">
        <v>6</v>
      </c>
      <c r="AQ42" s="145">
        <v>16</v>
      </c>
      <c r="AR42" s="145">
        <v>8</v>
      </c>
      <c r="AS42" s="145">
        <v>11</v>
      </c>
      <c r="AT42" s="145" t="s">
        <v>9</v>
      </c>
      <c r="AU42" s="145">
        <v>31</v>
      </c>
      <c r="AV42" s="145">
        <v>12</v>
      </c>
      <c r="AW42" s="145">
        <v>5</v>
      </c>
      <c r="AX42" s="147"/>
      <c r="AY42" s="147"/>
    </row>
    <row r="43" spans="3:51" s="101" customFormat="1" ht="13.5" customHeight="1">
      <c r="C43" s="102" t="s">
        <v>96</v>
      </c>
      <c r="D43" s="102"/>
      <c r="E43" s="103"/>
      <c r="F43" s="146">
        <f>SUM(G43+K43+L43+M43+N43+O43+P43+R43+S43+T43+U43+V43+W43+Y43+Z43+AA43)</f>
        <v>487</v>
      </c>
      <c r="G43" s="145">
        <v>231</v>
      </c>
      <c r="H43" s="145">
        <v>224</v>
      </c>
      <c r="I43" s="145" t="s">
        <v>9</v>
      </c>
      <c r="J43" s="148" t="s">
        <v>9</v>
      </c>
      <c r="K43" s="145">
        <v>27</v>
      </c>
      <c r="L43" s="145">
        <v>65</v>
      </c>
      <c r="M43" s="148">
        <v>1</v>
      </c>
      <c r="N43" s="148">
        <v>1</v>
      </c>
      <c r="O43" s="148">
        <v>5</v>
      </c>
      <c r="P43" s="145">
        <v>71</v>
      </c>
      <c r="Q43" s="148" t="s">
        <v>9</v>
      </c>
      <c r="R43" s="145">
        <v>6</v>
      </c>
      <c r="S43" s="145">
        <v>5</v>
      </c>
      <c r="T43" s="145">
        <v>10</v>
      </c>
      <c r="U43" s="145">
        <v>9</v>
      </c>
      <c r="V43" s="145">
        <v>4</v>
      </c>
      <c r="W43" s="145">
        <v>10</v>
      </c>
      <c r="X43" s="145" t="s">
        <v>9</v>
      </c>
      <c r="Y43" s="148">
        <v>18</v>
      </c>
      <c r="Z43" s="148">
        <v>6</v>
      </c>
      <c r="AA43" s="148">
        <v>18</v>
      </c>
      <c r="AB43" s="145">
        <v>127</v>
      </c>
      <c r="AC43" s="145">
        <v>4</v>
      </c>
      <c r="AD43" s="148">
        <v>2</v>
      </c>
      <c r="AE43" s="148" t="s">
        <v>9</v>
      </c>
      <c r="AF43" s="148" t="s">
        <v>9</v>
      </c>
      <c r="AG43" s="145">
        <v>19</v>
      </c>
      <c r="AH43" s="145">
        <v>45</v>
      </c>
      <c r="AI43" s="148">
        <v>1</v>
      </c>
      <c r="AJ43" s="148" t="s">
        <v>9</v>
      </c>
      <c r="AK43" s="148">
        <v>4</v>
      </c>
      <c r="AL43" s="145">
        <v>24</v>
      </c>
      <c r="AM43" s="148" t="s">
        <v>9</v>
      </c>
      <c r="AN43" s="145">
        <v>3</v>
      </c>
      <c r="AO43" s="145">
        <v>2</v>
      </c>
      <c r="AP43" s="145">
        <v>2</v>
      </c>
      <c r="AQ43" s="145">
        <v>4</v>
      </c>
      <c r="AR43" s="145">
        <v>3</v>
      </c>
      <c r="AS43" s="145">
        <v>3</v>
      </c>
      <c r="AT43" s="145" t="s">
        <v>9</v>
      </c>
      <c r="AU43" s="145">
        <v>7</v>
      </c>
      <c r="AV43" s="145">
        <v>6</v>
      </c>
      <c r="AW43" s="145" t="s">
        <v>9</v>
      </c>
      <c r="AX43" s="147"/>
      <c r="AY43" s="147"/>
    </row>
    <row r="44" spans="3:51" s="101" customFormat="1" ht="13.5" customHeight="1">
      <c r="C44" s="102" t="s">
        <v>97</v>
      </c>
      <c r="D44" s="102"/>
      <c r="E44" s="103"/>
      <c r="F44" s="146">
        <f>SUM(G44+J44+K44+L44+O44+P44+Q44+R44+S44+T44+U44+V44+W44+Y44+Z44+AA44)</f>
        <v>260</v>
      </c>
      <c r="G44" s="145">
        <v>148</v>
      </c>
      <c r="H44" s="145">
        <v>144</v>
      </c>
      <c r="I44" s="148" t="s">
        <v>9</v>
      </c>
      <c r="J44" s="148">
        <v>1</v>
      </c>
      <c r="K44" s="145">
        <v>8</v>
      </c>
      <c r="L44" s="145">
        <v>17</v>
      </c>
      <c r="M44" s="148" t="s">
        <v>9</v>
      </c>
      <c r="N44" s="145" t="s">
        <v>9</v>
      </c>
      <c r="O44" s="145">
        <v>2</v>
      </c>
      <c r="P44" s="145">
        <v>32</v>
      </c>
      <c r="Q44" s="145">
        <v>1</v>
      </c>
      <c r="R44" s="145">
        <v>2</v>
      </c>
      <c r="S44" s="145">
        <v>8</v>
      </c>
      <c r="T44" s="145">
        <v>4</v>
      </c>
      <c r="U44" s="145">
        <v>3</v>
      </c>
      <c r="V44" s="148">
        <v>1</v>
      </c>
      <c r="W44" s="145">
        <v>8</v>
      </c>
      <c r="X44" s="145" t="s">
        <v>9</v>
      </c>
      <c r="Y44" s="145">
        <v>8</v>
      </c>
      <c r="Z44" s="145">
        <v>3</v>
      </c>
      <c r="AA44" s="145">
        <v>14</v>
      </c>
      <c r="AB44" s="145">
        <v>55</v>
      </c>
      <c r="AC44" s="145">
        <v>7</v>
      </c>
      <c r="AD44" s="145">
        <v>5</v>
      </c>
      <c r="AE44" s="148" t="s">
        <v>9</v>
      </c>
      <c r="AF44" s="148" t="s">
        <v>9</v>
      </c>
      <c r="AG44" s="145">
        <v>6</v>
      </c>
      <c r="AH44" s="145">
        <v>14</v>
      </c>
      <c r="AI44" s="148" t="s">
        <v>9</v>
      </c>
      <c r="AJ44" s="148" t="s">
        <v>9</v>
      </c>
      <c r="AK44" s="145">
        <v>2</v>
      </c>
      <c r="AL44" s="145">
        <v>12</v>
      </c>
      <c r="AM44" s="145">
        <v>1</v>
      </c>
      <c r="AN44" s="145" t="s">
        <v>9</v>
      </c>
      <c r="AO44" s="145" t="s">
        <v>9</v>
      </c>
      <c r="AP44" s="145" t="s">
        <v>9</v>
      </c>
      <c r="AQ44" s="148" t="s">
        <v>9</v>
      </c>
      <c r="AR44" s="148">
        <v>1</v>
      </c>
      <c r="AS44" s="145">
        <v>4</v>
      </c>
      <c r="AT44" s="145" t="s">
        <v>9</v>
      </c>
      <c r="AU44" s="145">
        <v>5</v>
      </c>
      <c r="AV44" s="145">
        <v>3</v>
      </c>
      <c r="AW44" s="145" t="s">
        <v>9</v>
      </c>
      <c r="AX44" s="147"/>
      <c r="AY44" s="147"/>
    </row>
    <row r="45" spans="3:51" s="101" customFormat="1" ht="13.5" customHeight="1">
      <c r="C45" s="190" t="s">
        <v>98</v>
      </c>
      <c r="D45" s="190"/>
      <c r="E45" s="190"/>
      <c r="F45" s="146">
        <f>SUM(G45+K45+L45+O45+P45+Q45+R45+S45+T45+U45+V45+W45+Y45+AA45)</f>
        <v>111</v>
      </c>
      <c r="G45" s="145">
        <v>53</v>
      </c>
      <c r="H45" s="148">
        <v>53</v>
      </c>
      <c r="I45" s="148" t="s">
        <v>9</v>
      </c>
      <c r="J45" s="148" t="s">
        <v>9</v>
      </c>
      <c r="K45" s="148">
        <v>1</v>
      </c>
      <c r="L45" s="145">
        <v>12</v>
      </c>
      <c r="M45" s="148" t="s">
        <v>9</v>
      </c>
      <c r="N45" s="148" t="s">
        <v>9</v>
      </c>
      <c r="O45" s="148">
        <v>1</v>
      </c>
      <c r="P45" s="145">
        <v>16</v>
      </c>
      <c r="Q45" s="148">
        <v>1</v>
      </c>
      <c r="R45" s="145">
        <v>5</v>
      </c>
      <c r="S45" s="148">
        <v>1</v>
      </c>
      <c r="T45" s="145">
        <v>1</v>
      </c>
      <c r="U45" s="145">
        <v>2</v>
      </c>
      <c r="V45" s="148">
        <v>1</v>
      </c>
      <c r="W45" s="145">
        <v>3</v>
      </c>
      <c r="X45" s="148" t="s">
        <v>9</v>
      </c>
      <c r="Y45" s="145">
        <v>4</v>
      </c>
      <c r="Z45" s="145" t="s">
        <v>9</v>
      </c>
      <c r="AA45" s="145">
        <v>10</v>
      </c>
      <c r="AB45" s="145">
        <v>28</v>
      </c>
      <c r="AC45" s="148" t="s">
        <v>9</v>
      </c>
      <c r="AD45" s="148" t="s">
        <v>9</v>
      </c>
      <c r="AE45" s="148" t="s">
        <v>9</v>
      </c>
      <c r="AF45" s="148" t="s">
        <v>9</v>
      </c>
      <c r="AG45" s="148" t="s">
        <v>9</v>
      </c>
      <c r="AH45" s="145">
        <v>10</v>
      </c>
      <c r="AI45" s="148" t="s">
        <v>9</v>
      </c>
      <c r="AJ45" s="148" t="s">
        <v>9</v>
      </c>
      <c r="AK45" s="148">
        <v>1</v>
      </c>
      <c r="AL45" s="145">
        <v>8</v>
      </c>
      <c r="AM45" s="148">
        <v>1</v>
      </c>
      <c r="AN45" s="148">
        <v>3</v>
      </c>
      <c r="AO45" s="148">
        <v>1</v>
      </c>
      <c r="AP45" s="148" t="s">
        <v>9</v>
      </c>
      <c r="AQ45" s="145" t="s">
        <v>9</v>
      </c>
      <c r="AR45" s="148" t="s">
        <v>9</v>
      </c>
      <c r="AS45" s="145">
        <v>1</v>
      </c>
      <c r="AT45" s="148" t="s">
        <v>9</v>
      </c>
      <c r="AU45" s="148">
        <v>2</v>
      </c>
      <c r="AV45" s="148" t="s">
        <v>9</v>
      </c>
      <c r="AW45" s="148">
        <v>1</v>
      </c>
      <c r="AX45" s="147"/>
      <c r="AY45" s="147"/>
    </row>
    <row r="46" spans="3:49" s="152" customFormat="1" ht="13.5" customHeight="1">
      <c r="C46" s="152" t="s">
        <v>101</v>
      </c>
      <c r="D46" s="188"/>
      <c r="E46" s="188"/>
      <c r="F46" s="153">
        <v>47.0159718648</v>
      </c>
      <c r="G46" s="154">
        <v>61.6273445212</v>
      </c>
      <c r="H46" s="154">
        <v>62.0825446898</v>
      </c>
      <c r="I46" s="154">
        <v>54.75</v>
      </c>
      <c r="J46" s="154">
        <v>48.1559139785</v>
      </c>
      <c r="K46" s="154">
        <v>47.0664616208</v>
      </c>
      <c r="L46" s="154">
        <v>44.059244355</v>
      </c>
      <c r="M46" s="154">
        <v>45.6679389313</v>
      </c>
      <c r="N46" s="154">
        <v>42.3425925926</v>
      </c>
      <c r="O46" s="154">
        <v>47.1457274827</v>
      </c>
      <c r="P46" s="154">
        <v>46.6591209955</v>
      </c>
      <c r="Q46" s="154">
        <v>46.515037594</v>
      </c>
      <c r="R46" s="154">
        <v>51.8474903475</v>
      </c>
      <c r="S46" s="154">
        <v>47.3147100424</v>
      </c>
      <c r="T46" s="154">
        <v>45.8848069738</v>
      </c>
      <c r="U46" s="154">
        <v>46.8766081871</v>
      </c>
      <c r="V46" s="154">
        <v>47.4719101124</v>
      </c>
      <c r="W46" s="154">
        <v>44.453419227</v>
      </c>
      <c r="X46" s="154">
        <v>43.6638655462</v>
      </c>
      <c r="Y46" s="154">
        <v>49.4309331374</v>
      </c>
      <c r="Z46" s="154">
        <v>46.7328159645</v>
      </c>
      <c r="AA46" s="154">
        <v>45.681294964</v>
      </c>
      <c r="AB46" s="116">
        <v>44.6594190625</v>
      </c>
      <c r="AC46" s="154">
        <v>50.123655914</v>
      </c>
      <c r="AD46" s="154">
        <v>49.3972972973</v>
      </c>
      <c r="AE46" s="154">
        <v>54.75</v>
      </c>
      <c r="AF46" s="154">
        <v>47.5898876404</v>
      </c>
      <c r="AG46" s="154">
        <v>45.8144722524</v>
      </c>
      <c r="AH46" s="154">
        <v>43.3503377177</v>
      </c>
      <c r="AI46" s="154">
        <v>45.6679389313</v>
      </c>
      <c r="AJ46" s="154">
        <v>41.8980582524</v>
      </c>
      <c r="AK46" s="154">
        <v>46.6907571288</v>
      </c>
      <c r="AL46" s="154">
        <v>44.4035580524</v>
      </c>
      <c r="AM46" s="154">
        <v>45.7418478261</v>
      </c>
      <c r="AN46" s="154">
        <v>49.7242152466</v>
      </c>
      <c r="AO46" s="154">
        <v>44.5742857143</v>
      </c>
      <c r="AP46" s="154">
        <v>40.4480769231</v>
      </c>
      <c r="AQ46" s="154">
        <v>45.0423976608</v>
      </c>
      <c r="AR46" s="116">
        <v>46.9092261905</v>
      </c>
      <c r="AS46" s="154">
        <v>42.3748495788</v>
      </c>
      <c r="AT46" s="154">
        <v>43.6638655462</v>
      </c>
      <c r="AU46" s="154">
        <v>48.368252516</v>
      </c>
      <c r="AV46" s="154">
        <v>46.7328159645</v>
      </c>
      <c r="AW46" s="154">
        <v>40.1857142857</v>
      </c>
    </row>
    <row r="47" spans="2:51" s="101" customFormat="1" ht="13.5" customHeight="1">
      <c r="B47" s="101" t="s">
        <v>80</v>
      </c>
      <c r="F47" s="149"/>
      <c r="G47" s="148"/>
      <c r="H47" s="148"/>
      <c r="I47" s="148"/>
      <c r="J47" s="148"/>
      <c r="K47" s="148"/>
      <c r="L47" s="148"/>
      <c r="M47" s="145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5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5"/>
      <c r="AS47" s="148"/>
      <c r="AT47" s="148"/>
      <c r="AU47" s="148"/>
      <c r="AV47" s="148"/>
      <c r="AW47" s="148"/>
      <c r="AX47" s="147"/>
      <c r="AY47" s="147"/>
    </row>
    <row r="48" spans="3:51" s="101" customFormat="1" ht="13.5" customHeight="1">
      <c r="C48" s="101" t="s">
        <v>113</v>
      </c>
      <c r="E48" s="4"/>
      <c r="F48" s="146">
        <f>SUM(F49:F50)</f>
        <v>3201</v>
      </c>
      <c r="G48" s="145">
        <f>SUM(G49:G50)</f>
        <v>922</v>
      </c>
      <c r="H48" s="145">
        <f>SUM(H49:H50)</f>
        <v>891</v>
      </c>
      <c r="I48" s="148" t="s">
        <v>9</v>
      </c>
      <c r="J48" s="145">
        <f aca="true" t="shared" si="5" ref="J48:AA48">SUM(J49:J50)</f>
        <v>7</v>
      </c>
      <c r="K48" s="145">
        <f t="shared" si="5"/>
        <v>305</v>
      </c>
      <c r="L48" s="145">
        <f t="shared" si="5"/>
        <v>590</v>
      </c>
      <c r="M48" s="145">
        <f t="shared" si="5"/>
        <v>1</v>
      </c>
      <c r="N48" s="145">
        <f t="shared" si="5"/>
        <v>6</v>
      </c>
      <c r="O48" s="145">
        <f t="shared" si="5"/>
        <v>135</v>
      </c>
      <c r="P48" s="145">
        <f t="shared" si="5"/>
        <v>466</v>
      </c>
      <c r="Q48" s="145">
        <f t="shared" si="5"/>
        <v>16</v>
      </c>
      <c r="R48" s="145">
        <f t="shared" si="5"/>
        <v>56</v>
      </c>
      <c r="S48" s="145">
        <f t="shared" si="5"/>
        <v>48</v>
      </c>
      <c r="T48" s="145">
        <f t="shared" si="5"/>
        <v>97</v>
      </c>
      <c r="U48" s="145">
        <f t="shared" si="5"/>
        <v>109</v>
      </c>
      <c r="V48" s="145">
        <f t="shared" si="5"/>
        <v>37</v>
      </c>
      <c r="W48" s="145">
        <f t="shared" si="5"/>
        <v>81</v>
      </c>
      <c r="X48" s="145">
        <f t="shared" si="5"/>
        <v>2</v>
      </c>
      <c r="Y48" s="145">
        <f t="shared" si="5"/>
        <v>177</v>
      </c>
      <c r="Z48" s="145">
        <f t="shared" si="5"/>
        <v>46</v>
      </c>
      <c r="AA48" s="145">
        <f t="shared" si="5"/>
        <v>100</v>
      </c>
      <c r="AB48" s="145">
        <v>1469</v>
      </c>
      <c r="AC48" s="145">
        <v>51</v>
      </c>
      <c r="AD48" s="145">
        <v>33</v>
      </c>
      <c r="AE48" s="148" t="s">
        <v>9</v>
      </c>
      <c r="AF48" s="145">
        <v>6</v>
      </c>
      <c r="AG48" s="145">
        <v>199</v>
      </c>
      <c r="AH48" s="145">
        <v>442</v>
      </c>
      <c r="AI48" s="148">
        <v>1</v>
      </c>
      <c r="AJ48" s="145">
        <v>3</v>
      </c>
      <c r="AK48" s="145">
        <v>117</v>
      </c>
      <c r="AL48" s="145">
        <v>256</v>
      </c>
      <c r="AM48" s="145">
        <v>10</v>
      </c>
      <c r="AN48" s="145">
        <v>40</v>
      </c>
      <c r="AO48" s="145">
        <v>18</v>
      </c>
      <c r="AP48" s="145">
        <v>27</v>
      </c>
      <c r="AQ48" s="145">
        <v>61</v>
      </c>
      <c r="AR48" s="145">
        <v>31</v>
      </c>
      <c r="AS48" s="145">
        <v>50</v>
      </c>
      <c r="AT48" s="145">
        <v>2</v>
      </c>
      <c r="AU48" s="145">
        <v>95</v>
      </c>
      <c r="AV48" s="145">
        <v>46</v>
      </c>
      <c r="AW48" s="145">
        <v>14</v>
      </c>
      <c r="AX48" s="147"/>
      <c r="AY48" s="147"/>
    </row>
    <row r="49" spans="3:51" s="101" customFormat="1" ht="13.5" customHeight="1">
      <c r="C49" s="101" t="s">
        <v>82</v>
      </c>
      <c r="E49" s="103"/>
      <c r="F49" s="146">
        <f>SUM(G49+J49+K49+L49+N49+O49+P49+Q49+R49+S49+T49+U49+V49+W49+X49+Y49+Z49+AA49)</f>
        <v>2343</v>
      </c>
      <c r="G49" s="145">
        <v>490</v>
      </c>
      <c r="H49" s="145">
        <v>470</v>
      </c>
      <c r="I49" s="148" t="s">
        <v>9</v>
      </c>
      <c r="J49" s="145">
        <v>6</v>
      </c>
      <c r="K49" s="145">
        <v>269</v>
      </c>
      <c r="L49" s="145">
        <v>496</v>
      </c>
      <c r="M49" s="148" t="s">
        <v>9</v>
      </c>
      <c r="N49" s="145">
        <v>5</v>
      </c>
      <c r="O49" s="145">
        <v>127</v>
      </c>
      <c r="P49" s="145">
        <v>347</v>
      </c>
      <c r="Q49" s="145">
        <v>14</v>
      </c>
      <c r="R49" s="145">
        <v>43</v>
      </c>
      <c r="S49" s="145">
        <v>34</v>
      </c>
      <c r="T49" s="145">
        <v>82</v>
      </c>
      <c r="U49" s="145">
        <v>95</v>
      </c>
      <c r="V49" s="145">
        <v>31</v>
      </c>
      <c r="W49" s="145">
        <v>60</v>
      </c>
      <c r="X49" s="145">
        <v>2</v>
      </c>
      <c r="Y49" s="145">
        <v>147</v>
      </c>
      <c r="Z49" s="145">
        <v>37</v>
      </c>
      <c r="AA49" s="145">
        <v>58</v>
      </c>
      <c r="AB49" s="145">
        <v>1259</v>
      </c>
      <c r="AC49" s="145">
        <v>40</v>
      </c>
      <c r="AD49" s="145">
        <v>26</v>
      </c>
      <c r="AE49" s="148" t="s">
        <v>9</v>
      </c>
      <c r="AF49" s="145">
        <v>6</v>
      </c>
      <c r="AG49" s="145">
        <v>174</v>
      </c>
      <c r="AH49" s="145">
        <v>373</v>
      </c>
      <c r="AI49" s="148" t="s">
        <v>9</v>
      </c>
      <c r="AJ49" s="145">
        <v>3</v>
      </c>
      <c r="AK49" s="145">
        <v>110</v>
      </c>
      <c r="AL49" s="145">
        <v>212</v>
      </c>
      <c r="AM49" s="145">
        <v>8</v>
      </c>
      <c r="AN49" s="145">
        <v>34</v>
      </c>
      <c r="AO49" s="145">
        <v>15</v>
      </c>
      <c r="AP49" s="145">
        <v>25</v>
      </c>
      <c r="AQ49" s="145">
        <v>57</v>
      </c>
      <c r="AR49" s="145">
        <v>27</v>
      </c>
      <c r="AS49" s="145">
        <v>42</v>
      </c>
      <c r="AT49" s="145">
        <v>2</v>
      </c>
      <c r="AU49" s="145">
        <v>81</v>
      </c>
      <c r="AV49" s="145">
        <v>37</v>
      </c>
      <c r="AW49" s="145">
        <v>13</v>
      </c>
      <c r="AX49" s="147">
        <v>13</v>
      </c>
      <c r="AY49" s="147"/>
    </row>
    <row r="50" spans="3:51" s="101" customFormat="1" ht="13.5" customHeight="1">
      <c r="C50" s="191" t="s">
        <v>83</v>
      </c>
      <c r="D50" s="191"/>
      <c r="E50" s="191"/>
      <c r="F50" s="146">
        <f>SUM(G50+J50+K50+L50+M50+N50+O50+P50+Q50+R50+S50+T50+U50+V50+W50+Y50+Z50+AA50)</f>
        <v>858</v>
      </c>
      <c r="G50" s="145">
        <v>432</v>
      </c>
      <c r="H50" s="145">
        <v>421</v>
      </c>
      <c r="I50" s="145" t="s">
        <v>9</v>
      </c>
      <c r="J50" s="148">
        <v>1</v>
      </c>
      <c r="K50" s="145">
        <v>36</v>
      </c>
      <c r="L50" s="145">
        <v>94</v>
      </c>
      <c r="M50" s="148">
        <v>1</v>
      </c>
      <c r="N50" s="145">
        <v>1</v>
      </c>
      <c r="O50" s="145">
        <v>8</v>
      </c>
      <c r="P50" s="145">
        <v>119</v>
      </c>
      <c r="Q50" s="145">
        <v>2</v>
      </c>
      <c r="R50" s="145">
        <v>13</v>
      </c>
      <c r="S50" s="145">
        <v>14</v>
      </c>
      <c r="T50" s="145">
        <v>15</v>
      </c>
      <c r="U50" s="145">
        <v>14</v>
      </c>
      <c r="V50" s="145">
        <v>6</v>
      </c>
      <c r="W50" s="145">
        <v>21</v>
      </c>
      <c r="X50" s="145" t="s">
        <v>9</v>
      </c>
      <c r="Y50" s="145">
        <v>30</v>
      </c>
      <c r="Z50" s="145">
        <v>9</v>
      </c>
      <c r="AA50" s="145">
        <v>42</v>
      </c>
      <c r="AB50" s="145">
        <v>210</v>
      </c>
      <c r="AC50" s="145">
        <v>11</v>
      </c>
      <c r="AD50" s="145">
        <v>7</v>
      </c>
      <c r="AE50" s="148" t="s">
        <v>9</v>
      </c>
      <c r="AF50" s="148" t="s">
        <v>9</v>
      </c>
      <c r="AG50" s="145">
        <v>25</v>
      </c>
      <c r="AH50" s="145">
        <v>69</v>
      </c>
      <c r="AI50" s="148">
        <v>1</v>
      </c>
      <c r="AJ50" s="148" t="s">
        <v>9</v>
      </c>
      <c r="AK50" s="145">
        <v>7</v>
      </c>
      <c r="AL50" s="145">
        <v>44</v>
      </c>
      <c r="AM50" s="145">
        <v>2</v>
      </c>
      <c r="AN50" s="145">
        <v>6</v>
      </c>
      <c r="AO50" s="145">
        <v>3</v>
      </c>
      <c r="AP50" s="145">
        <v>2</v>
      </c>
      <c r="AQ50" s="145">
        <v>4</v>
      </c>
      <c r="AR50" s="145">
        <v>4</v>
      </c>
      <c r="AS50" s="145">
        <v>8</v>
      </c>
      <c r="AT50" s="145" t="s">
        <v>9</v>
      </c>
      <c r="AU50" s="145">
        <v>14</v>
      </c>
      <c r="AV50" s="145">
        <v>9</v>
      </c>
      <c r="AW50" s="145">
        <v>1</v>
      </c>
      <c r="AX50" s="147">
        <v>1</v>
      </c>
      <c r="AY50" s="147"/>
    </row>
    <row r="51" spans="2:51" s="101" customFormat="1" ht="13.5" customHeight="1">
      <c r="B51" s="105" t="s">
        <v>10</v>
      </c>
      <c r="E51" s="106"/>
      <c r="F51" s="146">
        <f>SUM(F52:F66)</f>
        <v>21416</v>
      </c>
      <c r="G51" s="145">
        <f>SUM(G52:G66)</f>
        <v>1459</v>
      </c>
      <c r="H51" s="145">
        <f aca="true" t="shared" si="6" ref="H51:AA51">SUM(H52:H66)</f>
        <v>1434</v>
      </c>
      <c r="I51" s="145">
        <f t="shared" si="6"/>
        <v>2</v>
      </c>
      <c r="J51" s="145">
        <f t="shared" si="6"/>
        <v>15</v>
      </c>
      <c r="K51" s="145">
        <f t="shared" si="6"/>
        <v>705</v>
      </c>
      <c r="L51" s="145">
        <f t="shared" si="6"/>
        <v>4094</v>
      </c>
      <c r="M51" s="145">
        <f t="shared" si="6"/>
        <v>27</v>
      </c>
      <c r="N51" s="145">
        <f t="shared" si="6"/>
        <v>113</v>
      </c>
      <c r="O51" s="145">
        <f t="shared" si="6"/>
        <v>681</v>
      </c>
      <c r="P51" s="145">
        <f t="shared" si="6"/>
        <v>4008</v>
      </c>
      <c r="Q51" s="145">
        <f t="shared" si="6"/>
        <v>523</v>
      </c>
      <c r="R51" s="145">
        <f t="shared" si="6"/>
        <v>191</v>
      </c>
      <c r="S51" s="145">
        <f t="shared" si="6"/>
        <v>343</v>
      </c>
      <c r="T51" s="145">
        <f t="shared" si="6"/>
        <v>1525</v>
      </c>
      <c r="U51" s="145">
        <f t="shared" si="6"/>
        <v>1259</v>
      </c>
      <c r="V51" s="145">
        <f t="shared" si="6"/>
        <v>1119</v>
      </c>
      <c r="W51" s="145">
        <f t="shared" si="6"/>
        <v>3574</v>
      </c>
      <c r="X51" s="145">
        <f t="shared" si="6"/>
        <v>150</v>
      </c>
      <c r="Y51" s="145">
        <f t="shared" si="6"/>
        <v>682</v>
      </c>
      <c r="Z51" s="145">
        <f t="shared" si="6"/>
        <v>456</v>
      </c>
      <c r="AA51" s="145">
        <f t="shared" si="6"/>
        <v>490</v>
      </c>
      <c r="AB51" s="145">
        <v>17927</v>
      </c>
      <c r="AC51" s="145">
        <f>SUM(AC52:AC66)</f>
        <v>220</v>
      </c>
      <c r="AD51" s="145">
        <f aca="true" t="shared" si="7" ref="AD51:AW51">SUM(AD52:AD66)</f>
        <v>205</v>
      </c>
      <c r="AE51" s="145">
        <f t="shared" si="7"/>
        <v>1</v>
      </c>
      <c r="AF51" s="145">
        <f t="shared" si="7"/>
        <v>14</v>
      </c>
      <c r="AG51" s="145">
        <f t="shared" si="7"/>
        <v>555</v>
      </c>
      <c r="AH51" s="145">
        <f t="shared" si="7"/>
        <v>3803</v>
      </c>
      <c r="AI51" s="145">
        <f t="shared" si="7"/>
        <v>27</v>
      </c>
      <c r="AJ51" s="145">
        <f t="shared" si="7"/>
        <v>110</v>
      </c>
      <c r="AK51" s="145">
        <f t="shared" si="7"/>
        <v>664</v>
      </c>
      <c r="AL51" s="145">
        <f t="shared" si="7"/>
        <v>3517</v>
      </c>
      <c r="AM51" s="145">
        <f t="shared" si="7"/>
        <v>513</v>
      </c>
      <c r="AN51" s="145">
        <f t="shared" si="7"/>
        <v>165</v>
      </c>
      <c r="AO51" s="145">
        <f t="shared" si="7"/>
        <v>280</v>
      </c>
      <c r="AP51" s="145">
        <f t="shared" si="7"/>
        <v>1223</v>
      </c>
      <c r="AQ51" s="145">
        <f t="shared" si="7"/>
        <v>971</v>
      </c>
      <c r="AR51" s="145">
        <f t="shared" si="7"/>
        <v>1008</v>
      </c>
      <c r="AS51" s="145">
        <f t="shared" si="7"/>
        <v>3458</v>
      </c>
      <c r="AT51" s="145">
        <f t="shared" si="7"/>
        <v>150</v>
      </c>
      <c r="AU51" s="145">
        <f t="shared" si="7"/>
        <v>566</v>
      </c>
      <c r="AV51" s="145">
        <f t="shared" si="7"/>
        <v>456</v>
      </c>
      <c r="AW51" s="145">
        <f t="shared" si="7"/>
        <v>226</v>
      </c>
      <c r="AX51" s="147"/>
      <c r="AY51" s="147"/>
    </row>
    <row r="52" spans="3:51" s="101" customFormat="1" ht="13.5" customHeight="1">
      <c r="C52" s="102" t="s">
        <v>39</v>
      </c>
      <c r="D52" s="103" t="s">
        <v>8</v>
      </c>
      <c r="F52" s="146">
        <f>SUM(L52+M52+O52+P52+Q52+R52+S52+T52+U52+V52+W52+X52+Y52+Z52+AA52)</f>
        <v>304</v>
      </c>
      <c r="G52" s="145" t="s">
        <v>9</v>
      </c>
      <c r="H52" s="148" t="s">
        <v>9</v>
      </c>
      <c r="I52" s="148" t="s">
        <v>9</v>
      </c>
      <c r="J52" s="148" t="s">
        <v>9</v>
      </c>
      <c r="K52" s="145" t="s">
        <v>9</v>
      </c>
      <c r="L52" s="145">
        <v>64</v>
      </c>
      <c r="M52" s="145">
        <v>3</v>
      </c>
      <c r="N52" s="145" t="s">
        <v>9</v>
      </c>
      <c r="O52" s="145">
        <v>5</v>
      </c>
      <c r="P52" s="145">
        <v>88</v>
      </c>
      <c r="Q52" s="145">
        <v>3</v>
      </c>
      <c r="R52" s="148">
        <v>2</v>
      </c>
      <c r="S52" s="145">
        <v>4</v>
      </c>
      <c r="T52" s="145">
        <v>66</v>
      </c>
      <c r="U52" s="145">
        <v>13</v>
      </c>
      <c r="V52" s="145">
        <v>6</v>
      </c>
      <c r="W52" s="145">
        <v>14</v>
      </c>
      <c r="X52" s="145">
        <v>7</v>
      </c>
      <c r="Y52" s="145">
        <v>9</v>
      </c>
      <c r="Z52" s="145">
        <v>1</v>
      </c>
      <c r="AA52" s="145">
        <v>19</v>
      </c>
      <c r="AB52" s="145">
        <v>295</v>
      </c>
      <c r="AC52" s="148" t="s">
        <v>9</v>
      </c>
      <c r="AD52" s="148" t="s">
        <v>9</v>
      </c>
      <c r="AE52" s="148" t="s">
        <v>9</v>
      </c>
      <c r="AF52" s="148" t="s">
        <v>9</v>
      </c>
      <c r="AG52" s="145" t="s">
        <v>9</v>
      </c>
      <c r="AH52" s="145">
        <v>62</v>
      </c>
      <c r="AI52" s="148">
        <v>3</v>
      </c>
      <c r="AJ52" s="145" t="s">
        <v>9</v>
      </c>
      <c r="AK52" s="145">
        <v>5</v>
      </c>
      <c r="AL52" s="145">
        <v>88</v>
      </c>
      <c r="AM52" s="145">
        <v>3</v>
      </c>
      <c r="AN52" s="148">
        <v>2</v>
      </c>
      <c r="AO52" s="145">
        <v>4</v>
      </c>
      <c r="AP52" s="145">
        <v>66</v>
      </c>
      <c r="AQ52" s="145">
        <v>13</v>
      </c>
      <c r="AR52" s="145">
        <v>6</v>
      </c>
      <c r="AS52" s="145">
        <v>14</v>
      </c>
      <c r="AT52" s="145">
        <v>7</v>
      </c>
      <c r="AU52" s="145">
        <v>7</v>
      </c>
      <c r="AV52" s="145">
        <v>1</v>
      </c>
      <c r="AW52" s="145">
        <v>14</v>
      </c>
      <c r="AX52" s="147"/>
      <c r="AY52" s="147"/>
    </row>
    <row r="53" spans="3:51" s="101" customFormat="1" ht="13.5" customHeight="1">
      <c r="C53" s="102" t="s">
        <v>40</v>
      </c>
      <c r="D53" s="102"/>
      <c r="E53" s="103"/>
      <c r="F53" s="146">
        <f>SUM(G53+J53+K53+L53+N53+O53+P53+Q53+R53+S53+T53+U53+V53+W53+X53+Y53+Z53+AA53)</f>
        <v>1473</v>
      </c>
      <c r="G53" s="145">
        <v>13</v>
      </c>
      <c r="H53" s="148">
        <v>13</v>
      </c>
      <c r="I53" s="148" t="s">
        <v>9</v>
      </c>
      <c r="J53" s="145">
        <v>2</v>
      </c>
      <c r="K53" s="145">
        <v>12</v>
      </c>
      <c r="L53" s="145">
        <v>248</v>
      </c>
      <c r="M53" s="148" t="s">
        <v>9</v>
      </c>
      <c r="N53" s="145">
        <v>12</v>
      </c>
      <c r="O53" s="145">
        <v>31</v>
      </c>
      <c r="P53" s="145">
        <v>307</v>
      </c>
      <c r="Q53" s="145">
        <v>55</v>
      </c>
      <c r="R53" s="145">
        <v>11</v>
      </c>
      <c r="S53" s="145">
        <v>10</v>
      </c>
      <c r="T53" s="145">
        <v>108</v>
      </c>
      <c r="U53" s="145">
        <v>131</v>
      </c>
      <c r="V53" s="145">
        <v>89</v>
      </c>
      <c r="W53" s="145">
        <v>350</v>
      </c>
      <c r="X53" s="145">
        <v>16</v>
      </c>
      <c r="Y53" s="145">
        <v>25</v>
      </c>
      <c r="Z53" s="145">
        <v>17</v>
      </c>
      <c r="AA53" s="145">
        <v>36</v>
      </c>
      <c r="AB53" s="145">
        <v>1432</v>
      </c>
      <c r="AC53" s="145">
        <v>7</v>
      </c>
      <c r="AD53" s="148">
        <v>7</v>
      </c>
      <c r="AE53" s="148" t="s">
        <v>9</v>
      </c>
      <c r="AF53" s="145">
        <v>2</v>
      </c>
      <c r="AG53" s="145">
        <v>10</v>
      </c>
      <c r="AH53" s="145">
        <v>243</v>
      </c>
      <c r="AI53" s="148" t="s">
        <v>9</v>
      </c>
      <c r="AJ53" s="145">
        <v>12</v>
      </c>
      <c r="AK53" s="145">
        <v>31</v>
      </c>
      <c r="AL53" s="145">
        <v>305</v>
      </c>
      <c r="AM53" s="145">
        <v>55</v>
      </c>
      <c r="AN53" s="145">
        <v>11</v>
      </c>
      <c r="AO53" s="145">
        <v>10</v>
      </c>
      <c r="AP53" s="145">
        <v>103</v>
      </c>
      <c r="AQ53" s="145">
        <v>129</v>
      </c>
      <c r="AR53" s="145">
        <v>88</v>
      </c>
      <c r="AS53" s="145">
        <v>348</v>
      </c>
      <c r="AT53" s="145">
        <v>16</v>
      </c>
      <c r="AU53" s="145">
        <v>22</v>
      </c>
      <c r="AV53" s="145">
        <v>17</v>
      </c>
      <c r="AW53" s="145">
        <v>23</v>
      </c>
      <c r="AX53" s="147"/>
      <c r="AY53" s="147"/>
    </row>
    <row r="54" spans="3:51" s="101" customFormat="1" ht="13.5" customHeight="1">
      <c r="C54" s="102" t="s">
        <v>41</v>
      </c>
      <c r="D54" s="102"/>
      <c r="E54" s="103"/>
      <c r="F54" s="146">
        <f>SUM(G54+K54+L54+N54+O54+P54+Q54+R54+S54+T54+U54+V54+W54+X54+Y54+Z54+AA54)</f>
        <v>1824</v>
      </c>
      <c r="G54" s="145">
        <v>18</v>
      </c>
      <c r="H54" s="148">
        <v>15</v>
      </c>
      <c r="I54" s="148" t="s">
        <v>9</v>
      </c>
      <c r="J54" s="145" t="s">
        <v>9</v>
      </c>
      <c r="K54" s="145">
        <v>37</v>
      </c>
      <c r="L54" s="145">
        <v>303</v>
      </c>
      <c r="M54" s="145" t="s">
        <v>9</v>
      </c>
      <c r="N54" s="145">
        <v>22</v>
      </c>
      <c r="O54" s="145">
        <v>26</v>
      </c>
      <c r="P54" s="145">
        <v>344</v>
      </c>
      <c r="Q54" s="145">
        <v>58</v>
      </c>
      <c r="R54" s="145">
        <v>14</v>
      </c>
      <c r="S54" s="145">
        <v>34</v>
      </c>
      <c r="T54" s="145">
        <v>103</v>
      </c>
      <c r="U54" s="145">
        <v>146</v>
      </c>
      <c r="V54" s="145">
        <v>134</v>
      </c>
      <c r="W54" s="145">
        <v>442</v>
      </c>
      <c r="X54" s="145">
        <v>13</v>
      </c>
      <c r="Y54" s="145">
        <v>39</v>
      </c>
      <c r="Z54" s="145">
        <v>42</v>
      </c>
      <c r="AA54" s="145">
        <v>49</v>
      </c>
      <c r="AB54" s="145">
        <v>1756</v>
      </c>
      <c r="AC54" s="145">
        <v>11</v>
      </c>
      <c r="AD54" s="148">
        <v>8</v>
      </c>
      <c r="AE54" s="148" t="s">
        <v>9</v>
      </c>
      <c r="AF54" s="145" t="s">
        <v>9</v>
      </c>
      <c r="AG54" s="145">
        <v>35</v>
      </c>
      <c r="AH54" s="145">
        <v>294</v>
      </c>
      <c r="AI54" s="145" t="s">
        <v>9</v>
      </c>
      <c r="AJ54" s="145">
        <v>22</v>
      </c>
      <c r="AK54" s="145">
        <v>26</v>
      </c>
      <c r="AL54" s="145">
        <v>336</v>
      </c>
      <c r="AM54" s="145">
        <v>58</v>
      </c>
      <c r="AN54" s="145">
        <v>14</v>
      </c>
      <c r="AO54" s="145">
        <v>33</v>
      </c>
      <c r="AP54" s="145">
        <v>99</v>
      </c>
      <c r="AQ54" s="145">
        <v>139</v>
      </c>
      <c r="AR54" s="145">
        <v>129</v>
      </c>
      <c r="AS54" s="145">
        <v>442</v>
      </c>
      <c r="AT54" s="145">
        <v>13</v>
      </c>
      <c r="AU54" s="145">
        <v>36</v>
      </c>
      <c r="AV54" s="145">
        <v>42</v>
      </c>
      <c r="AW54" s="145">
        <v>27</v>
      </c>
      <c r="AX54" s="147"/>
      <c r="AY54" s="147"/>
    </row>
    <row r="55" spans="3:51" s="101" customFormat="1" ht="13.5" customHeight="1">
      <c r="C55" s="102" t="s">
        <v>42</v>
      </c>
      <c r="D55" s="102"/>
      <c r="E55" s="103"/>
      <c r="F55" s="146">
        <f>SUM(G55+K55+L55+M55+N55+O55+P55+Q55+R55+S55+T55+U55+V55+W55+X55+Y55+Z55+AA55)</f>
        <v>2002</v>
      </c>
      <c r="G55" s="145">
        <v>43</v>
      </c>
      <c r="H55" s="148">
        <v>42</v>
      </c>
      <c r="I55" s="148" t="s">
        <v>9</v>
      </c>
      <c r="J55" s="145" t="s">
        <v>9</v>
      </c>
      <c r="K55" s="145">
        <v>54</v>
      </c>
      <c r="L55" s="145">
        <v>403</v>
      </c>
      <c r="M55" s="145">
        <v>2</v>
      </c>
      <c r="N55" s="145">
        <v>21</v>
      </c>
      <c r="O55" s="145">
        <v>78</v>
      </c>
      <c r="P55" s="145">
        <v>346</v>
      </c>
      <c r="Q55" s="145">
        <v>39</v>
      </c>
      <c r="R55" s="145">
        <v>12</v>
      </c>
      <c r="S55" s="145">
        <v>44</v>
      </c>
      <c r="T55" s="145">
        <v>118</v>
      </c>
      <c r="U55" s="145">
        <v>96</v>
      </c>
      <c r="V55" s="145">
        <v>118</v>
      </c>
      <c r="W55" s="145">
        <v>448</v>
      </c>
      <c r="X55" s="145">
        <v>17</v>
      </c>
      <c r="Y55" s="145">
        <v>65</v>
      </c>
      <c r="Z55" s="145">
        <v>48</v>
      </c>
      <c r="AA55" s="145">
        <v>50</v>
      </c>
      <c r="AB55" s="145">
        <v>1861</v>
      </c>
      <c r="AC55" s="145">
        <v>17</v>
      </c>
      <c r="AD55" s="148">
        <v>16</v>
      </c>
      <c r="AE55" s="148" t="s">
        <v>9</v>
      </c>
      <c r="AF55" s="145" t="s">
        <v>9</v>
      </c>
      <c r="AG55" s="145">
        <v>45</v>
      </c>
      <c r="AH55" s="145">
        <v>382</v>
      </c>
      <c r="AI55" s="145">
        <v>2</v>
      </c>
      <c r="AJ55" s="145">
        <v>21</v>
      </c>
      <c r="AK55" s="145">
        <v>78</v>
      </c>
      <c r="AL55" s="145">
        <v>319</v>
      </c>
      <c r="AM55" s="145">
        <v>39</v>
      </c>
      <c r="AN55" s="145">
        <v>12</v>
      </c>
      <c r="AO55" s="145">
        <v>43</v>
      </c>
      <c r="AP55" s="145">
        <v>106</v>
      </c>
      <c r="AQ55" s="145">
        <v>87</v>
      </c>
      <c r="AR55" s="145">
        <v>111</v>
      </c>
      <c r="AS55" s="145">
        <v>444</v>
      </c>
      <c r="AT55" s="145">
        <v>17</v>
      </c>
      <c r="AU55" s="145">
        <v>57</v>
      </c>
      <c r="AV55" s="145">
        <v>48</v>
      </c>
      <c r="AW55" s="145">
        <v>33</v>
      </c>
      <c r="AX55" s="147"/>
      <c r="AY55" s="147"/>
    </row>
    <row r="56" spans="3:51" s="101" customFormat="1" ht="13.5" customHeight="1">
      <c r="C56" s="102" t="s">
        <v>43</v>
      </c>
      <c r="D56" s="102"/>
      <c r="E56" s="103"/>
      <c r="F56" s="146">
        <v>2356</v>
      </c>
      <c r="G56" s="145">
        <v>51</v>
      </c>
      <c r="H56" s="148">
        <v>47</v>
      </c>
      <c r="I56" s="148" t="s">
        <v>9</v>
      </c>
      <c r="J56" s="145">
        <v>3</v>
      </c>
      <c r="K56" s="145">
        <v>78</v>
      </c>
      <c r="L56" s="145">
        <v>524</v>
      </c>
      <c r="M56" s="145">
        <v>4</v>
      </c>
      <c r="N56" s="145">
        <v>16</v>
      </c>
      <c r="O56" s="145">
        <v>86</v>
      </c>
      <c r="P56" s="145">
        <v>461</v>
      </c>
      <c r="Q56" s="145">
        <v>69</v>
      </c>
      <c r="R56" s="145">
        <v>25</v>
      </c>
      <c r="S56" s="145">
        <v>48</v>
      </c>
      <c r="T56" s="145">
        <v>148</v>
      </c>
      <c r="U56" s="145">
        <v>110</v>
      </c>
      <c r="V56" s="145">
        <v>124</v>
      </c>
      <c r="W56" s="145">
        <v>407</v>
      </c>
      <c r="X56" s="145">
        <v>23</v>
      </c>
      <c r="Y56" s="145">
        <v>71</v>
      </c>
      <c r="Z56" s="145">
        <v>58</v>
      </c>
      <c r="AA56" s="145">
        <v>50</v>
      </c>
      <c r="AB56" s="145">
        <v>2161</v>
      </c>
      <c r="AC56" s="145">
        <v>22</v>
      </c>
      <c r="AD56" s="148">
        <v>19</v>
      </c>
      <c r="AE56" s="148" t="s">
        <v>9</v>
      </c>
      <c r="AF56" s="145">
        <v>3</v>
      </c>
      <c r="AG56" s="145">
        <v>65</v>
      </c>
      <c r="AH56" s="145">
        <v>507</v>
      </c>
      <c r="AI56" s="145">
        <v>4</v>
      </c>
      <c r="AJ56" s="145">
        <v>16</v>
      </c>
      <c r="AK56" s="145">
        <v>84</v>
      </c>
      <c r="AL56" s="145">
        <v>428</v>
      </c>
      <c r="AM56" s="145">
        <v>69</v>
      </c>
      <c r="AN56" s="145">
        <v>25</v>
      </c>
      <c r="AO56" s="145">
        <v>42</v>
      </c>
      <c r="AP56" s="145">
        <v>133</v>
      </c>
      <c r="AQ56" s="145">
        <v>89</v>
      </c>
      <c r="AR56" s="145">
        <v>108</v>
      </c>
      <c r="AS56" s="145">
        <v>399</v>
      </c>
      <c r="AT56" s="145">
        <v>23</v>
      </c>
      <c r="AU56" s="145">
        <v>59</v>
      </c>
      <c r="AV56" s="145">
        <v>58</v>
      </c>
      <c r="AW56" s="145">
        <v>27</v>
      </c>
      <c r="AX56" s="147"/>
      <c r="AY56" s="147"/>
    </row>
    <row r="57" spans="3:51" s="101" customFormat="1" ht="13.5" customHeight="1">
      <c r="C57" s="102" t="s">
        <v>44</v>
      </c>
      <c r="D57" s="102"/>
      <c r="E57" s="103"/>
      <c r="F57" s="146">
        <v>2275</v>
      </c>
      <c r="G57" s="145">
        <v>52</v>
      </c>
      <c r="H57" s="145">
        <v>51</v>
      </c>
      <c r="I57" s="148" t="s">
        <v>9</v>
      </c>
      <c r="J57" s="145">
        <v>3</v>
      </c>
      <c r="K57" s="145">
        <v>68</v>
      </c>
      <c r="L57" s="145">
        <v>487</v>
      </c>
      <c r="M57" s="145">
        <v>4</v>
      </c>
      <c r="N57" s="145">
        <v>16</v>
      </c>
      <c r="O57" s="145">
        <v>98</v>
      </c>
      <c r="P57" s="145">
        <v>428</v>
      </c>
      <c r="Q57" s="145">
        <v>67</v>
      </c>
      <c r="R57" s="145">
        <v>13</v>
      </c>
      <c r="S57" s="145">
        <v>43</v>
      </c>
      <c r="T57" s="145">
        <v>135</v>
      </c>
      <c r="U57" s="145">
        <v>102</v>
      </c>
      <c r="V57" s="145">
        <v>143</v>
      </c>
      <c r="W57" s="145">
        <v>420</v>
      </c>
      <c r="X57" s="145">
        <v>23</v>
      </c>
      <c r="Y57" s="145">
        <v>66</v>
      </c>
      <c r="Z57" s="145">
        <v>65</v>
      </c>
      <c r="AA57" s="145">
        <v>42</v>
      </c>
      <c r="AB57" s="145">
        <v>2102</v>
      </c>
      <c r="AC57" s="145">
        <v>21</v>
      </c>
      <c r="AD57" s="148">
        <v>20</v>
      </c>
      <c r="AE57" s="148" t="s">
        <v>9</v>
      </c>
      <c r="AF57" s="145">
        <v>3</v>
      </c>
      <c r="AG57" s="145">
        <v>55</v>
      </c>
      <c r="AH57" s="145">
        <v>471</v>
      </c>
      <c r="AI57" s="145">
        <v>4</v>
      </c>
      <c r="AJ57" s="145">
        <v>14</v>
      </c>
      <c r="AK57" s="145">
        <v>95</v>
      </c>
      <c r="AL57" s="145">
        <v>403</v>
      </c>
      <c r="AM57" s="145">
        <v>66</v>
      </c>
      <c r="AN57" s="145">
        <v>13</v>
      </c>
      <c r="AO57" s="145">
        <v>37</v>
      </c>
      <c r="AP57" s="145">
        <v>119</v>
      </c>
      <c r="AQ57" s="145">
        <v>90</v>
      </c>
      <c r="AR57" s="145">
        <v>134</v>
      </c>
      <c r="AS57" s="145">
        <v>410</v>
      </c>
      <c r="AT57" s="145">
        <v>23</v>
      </c>
      <c r="AU57" s="145">
        <v>55</v>
      </c>
      <c r="AV57" s="145">
        <v>65</v>
      </c>
      <c r="AW57" s="145">
        <v>24</v>
      </c>
      <c r="AX57" s="147"/>
      <c r="AY57" s="147"/>
    </row>
    <row r="58" spans="3:51" s="101" customFormat="1" ht="13.5" customHeight="1">
      <c r="C58" s="102" t="s">
        <v>45</v>
      </c>
      <c r="D58" s="102"/>
      <c r="E58" s="103"/>
      <c r="F58" s="146">
        <v>2249</v>
      </c>
      <c r="G58" s="145">
        <v>58</v>
      </c>
      <c r="H58" s="145">
        <v>57</v>
      </c>
      <c r="I58" s="145" t="s">
        <v>9</v>
      </c>
      <c r="J58" s="145">
        <v>1</v>
      </c>
      <c r="K58" s="145">
        <v>72</v>
      </c>
      <c r="L58" s="145">
        <v>438</v>
      </c>
      <c r="M58" s="145">
        <v>5</v>
      </c>
      <c r="N58" s="145">
        <v>8</v>
      </c>
      <c r="O58" s="145">
        <v>115</v>
      </c>
      <c r="P58" s="145">
        <v>428</v>
      </c>
      <c r="Q58" s="145">
        <v>77</v>
      </c>
      <c r="R58" s="145">
        <v>10</v>
      </c>
      <c r="S58" s="145">
        <v>35</v>
      </c>
      <c r="T58" s="145">
        <v>150</v>
      </c>
      <c r="U58" s="145">
        <v>110</v>
      </c>
      <c r="V58" s="145">
        <v>147</v>
      </c>
      <c r="W58" s="145">
        <v>423</v>
      </c>
      <c r="X58" s="145">
        <v>12</v>
      </c>
      <c r="Y58" s="145">
        <v>72</v>
      </c>
      <c r="Z58" s="145">
        <v>54</v>
      </c>
      <c r="AA58" s="145">
        <v>34</v>
      </c>
      <c r="AB58" s="145">
        <v>2022</v>
      </c>
      <c r="AC58" s="145">
        <v>17</v>
      </c>
      <c r="AD58" s="145">
        <v>17</v>
      </c>
      <c r="AE58" s="148" t="s">
        <v>9</v>
      </c>
      <c r="AF58" s="145">
        <v>1</v>
      </c>
      <c r="AG58" s="145">
        <v>61</v>
      </c>
      <c r="AH58" s="145">
        <v>422</v>
      </c>
      <c r="AI58" s="145">
        <v>5</v>
      </c>
      <c r="AJ58" s="145">
        <v>7</v>
      </c>
      <c r="AK58" s="145">
        <v>111</v>
      </c>
      <c r="AL58" s="145">
        <v>387</v>
      </c>
      <c r="AM58" s="145">
        <v>75</v>
      </c>
      <c r="AN58" s="145">
        <v>10</v>
      </c>
      <c r="AO58" s="145">
        <v>30</v>
      </c>
      <c r="AP58" s="145">
        <v>123</v>
      </c>
      <c r="AQ58" s="145">
        <v>83</v>
      </c>
      <c r="AR58" s="145">
        <v>139</v>
      </c>
      <c r="AS58" s="145">
        <v>406</v>
      </c>
      <c r="AT58" s="145">
        <v>12</v>
      </c>
      <c r="AU58" s="145">
        <v>62</v>
      </c>
      <c r="AV58" s="145">
        <v>54</v>
      </c>
      <c r="AW58" s="145">
        <v>17</v>
      </c>
      <c r="AX58" s="147"/>
      <c r="AY58" s="147"/>
    </row>
    <row r="59" spans="3:51" s="101" customFormat="1" ht="13.5" customHeight="1">
      <c r="C59" s="102" t="s">
        <v>46</v>
      </c>
      <c r="D59" s="102"/>
      <c r="E59" s="103"/>
      <c r="F59" s="146">
        <v>2381</v>
      </c>
      <c r="G59" s="145">
        <v>131</v>
      </c>
      <c r="H59" s="145">
        <v>128</v>
      </c>
      <c r="I59" s="148">
        <v>1</v>
      </c>
      <c r="J59" s="145">
        <v>3</v>
      </c>
      <c r="K59" s="145">
        <v>92</v>
      </c>
      <c r="L59" s="145">
        <v>467</v>
      </c>
      <c r="M59" s="145">
        <v>5</v>
      </c>
      <c r="N59" s="145">
        <v>6</v>
      </c>
      <c r="O59" s="145">
        <v>81</v>
      </c>
      <c r="P59" s="145">
        <v>449</v>
      </c>
      <c r="Q59" s="145">
        <v>61</v>
      </c>
      <c r="R59" s="145">
        <v>13</v>
      </c>
      <c r="S59" s="145">
        <v>46</v>
      </c>
      <c r="T59" s="145">
        <v>143</v>
      </c>
      <c r="U59" s="145">
        <v>109</v>
      </c>
      <c r="V59" s="145">
        <v>159</v>
      </c>
      <c r="W59" s="145">
        <v>428</v>
      </c>
      <c r="X59" s="145">
        <v>18</v>
      </c>
      <c r="Y59" s="145">
        <v>69</v>
      </c>
      <c r="Z59" s="145">
        <v>58</v>
      </c>
      <c r="AA59" s="145">
        <v>42</v>
      </c>
      <c r="AB59" s="145">
        <v>2061</v>
      </c>
      <c r="AC59" s="145">
        <v>29</v>
      </c>
      <c r="AD59" s="148">
        <v>27</v>
      </c>
      <c r="AE59" s="148" t="s">
        <v>9</v>
      </c>
      <c r="AF59" s="145">
        <v>2</v>
      </c>
      <c r="AG59" s="145">
        <v>74</v>
      </c>
      <c r="AH59" s="145">
        <v>431</v>
      </c>
      <c r="AI59" s="145">
        <v>5</v>
      </c>
      <c r="AJ59" s="145">
        <v>6</v>
      </c>
      <c r="AK59" s="145">
        <v>80</v>
      </c>
      <c r="AL59" s="145">
        <v>409</v>
      </c>
      <c r="AM59" s="145">
        <v>61</v>
      </c>
      <c r="AN59" s="145">
        <v>11</v>
      </c>
      <c r="AO59" s="145">
        <v>33</v>
      </c>
      <c r="AP59" s="145">
        <v>119</v>
      </c>
      <c r="AQ59" s="145">
        <v>90</v>
      </c>
      <c r="AR59" s="145">
        <v>143</v>
      </c>
      <c r="AS59" s="145">
        <v>407</v>
      </c>
      <c r="AT59" s="145">
        <v>18</v>
      </c>
      <c r="AU59" s="145">
        <v>65</v>
      </c>
      <c r="AV59" s="145">
        <v>58</v>
      </c>
      <c r="AW59" s="145">
        <v>20</v>
      </c>
      <c r="AX59" s="147"/>
      <c r="AY59" s="147"/>
    </row>
    <row r="60" spans="3:51" s="101" customFormat="1" ht="13.5" customHeight="1">
      <c r="C60" s="102" t="s">
        <v>106</v>
      </c>
      <c r="D60" s="102"/>
      <c r="E60" s="103"/>
      <c r="F60" s="146">
        <v>2508</v>
      </c>
      <c r="G60" s="145">
        <v>209</v>
      </c>
      <c r="H60" s="145">
        <v>206</v>
      </c>
      <c r="I60" s="145" t="s">
        <v>9</v>
      </c>
      <c r="J60" s="145">
        <v>1</v>
      </c>
      <c r="K60" s="145">
        <v>124</v>
      </c>
      <c r="L60" s="145">
        <v>516</v>
      </c>
      <c r="M60" s="145">
        <v>3</v>
      </c>
      <c r="N60" s="145">
        <v>8</v>
      </c>
      <c r="O60" s="145">
        <v>97</v>
      </c>
      <c r="P60" s="145">
        <v>462</v>
      </c>
      <c r="Q60" s="145">
        <v>52</v>
      </c>
      <c r="R60" s="145">
        <v>27</v>
      </c>
      <c r="S60" s="145">
        <v>35</v>
      </c>
      <c r="T60" s="145">
        <v>195</v>
      </c>
      <c r="U60" s="145">
        <v>149</v>
      </c>
      <c r="V60" s="145">
        <v>114</v>
      </c>
      <c r="W60" s="145">
        <v>337</v>
      </c>
      <c r="X60" s="145">
        <v>15</v>
      </c>
      <c r="Y60" s="145">
        <v>81</v>
      </c>
      <c r="Z60" s="145">
        <v>42</v>
      </c>
      <c r="AA60" s="145">
        <v>41</v>
      </c>
      <c r="AB60" s="145">
        <v>2022</v>
      </c>
      <c r="AC60" s="145">
        <v>33</v>
      </c>
      <c r="AD60" s="145">
        <v>31</v>
      </c>
      <c r="AE60" s="145" t="s">
        <v>9</v>
      </c>
      <c r="AF60" s="145">
        <v>1</v>
      </c>
      <c r="AG60" s="145">
        <v>90</v>
      </c>
      <c r="AH60" s="145">
        <v>479</v>
      </c>
      <c r="AI60" s="145">
        <v>3</v>
      </c>
      <c r="AJ60" s="145">
        <v>8</v>
      </c>
      <c r="AK60" s="145">
        <v>94</v>
      </c>
      <c r="AL60" s="145">
        <v>407</v>
      </c>
      <c r="AM60" s="145">
        <v>50</v>
      </c>
      <c r="AN60" s="145">
        <v>22</v>
      </c>
      <c r="AO60" s="145">
        <v>26</v>
      </c>
      <c r="AP60" s="145">
        <v>146</v>
      </c>
      <c r="AQ60" s="145">
        <v>101</v>
      </c>
      <c r="AR60" s="145">
        <v>96</v>
      </c>
      <c r="AS60" s="145">
        <v>321</v>
      </c>
      <c r="AT60" s="145">
        <v>15</v>
      </c>
      <c r="AU60" s="145">
        <v>71</v>
      </c>
      <c r="AV60" s="145">
        <v>42</v>
      </c>
      <c r="AW60" s="145">
        <v>17</v>
      </c>
      <c r="AX60" s="147"/>
      <c r="AY60" s="147"/>
    </row>
    <row r="61" spans="3:51" s="101" customFormat="1" ht="13.5" customHeight="1">
      <c r="C61" s="102" t="s">
        <v>47</v>
      </c>
      <c r="D61" s="102"/>
      <c r="E61" s="103"/>
      <c r="F61" s="146">
        <v>1971</v>
      </c>
      <c r="G61" s="145">
        <v>245</v>
      </c>
      <c r="H61" s="145">
        <v>241</v>
      </c>
      <c r="I61" s="148">
        <v>1</v>
      </c>
      <c r="J61" s="145">
        <v>2</v>
      </c>
      <c r="K61" s="145">
        <v>87</v>
      </c>
      <c r="L61" s="145">
        <v>391</v>
      </c>
      <c r="M61" s="148">
        <v>1</v>
      </c>
      <c r="N61" s="145">
        <v>4</v>
      </c>
      <c r="O61" s="145">
        <v>50</v>
      </c>
      <c r="P61" s="145">
        <v>341</v>
      </c>
      <c r="Q61" s="145">
        <v>31</v>
      </c>
      <c r="R61" s="145">
        <v>25</v>
      </c>
      <c r="S61" s="145">
        <v>28</v>
      </c>
      <c r="T61" s="145">
        <v>195</v>
      </c>
      <c r="U61" s="145">
        <v>156</v>
      </c>
      <c r="V61" s="145">
        <v>52</v>
      </c>
      <c r="W61" s="145">
        <v>189</v>
      </c>
      <c r="X61" s="145">
        <v>5</v>
      </c>
      <c r="Y61" s="145">
        <v>87</v>
      </c>
      <c r="Z61" s="145">
        <v>38</v>
      </c>
      <c r="AA61" s="145">
        <v>43</v>
      </c>
      <c r="AB61" s="145">
        <v>1370</v>
      </c>
      <c r="AC61" s="145">
        <v>32</v>
      </c>
      <c r="AD61" s="148">
        <v>29</v>
      </c>
      <c r="AE61" s="148">
        <v>1</v>
      </c>
      <c r="AF61" s="145">
        <v>2</v>
      </c>
      <c r="AG61" s="145">
        <v>57</v>
      </c>
      <c r="AH61" s="145">
        <v>327</v>
      </c>
      <c r="AI61" s="148">
        <v>1</v>
      </c>
      <c r="AJ61" s="148">
        <v>4</v>
      </c>
      <c r="AK61" s="145">
        <v>47</v>
      </c>
      <c r="AL61" s="145">
        <v>262</v>
      </c>
      <c r="AM61" s="145">
        <v>26</v>
      </c>
      <c r="AN61" s="145">
        <v>19</v>
      </c>
      <c r="AO61" s="145">
        <v>15</v>
      </c>
      <c r="AP61" s="145">
        <v>134</v>
      </c>
      <c r="AQ61" s="145">
        <v>100</v>
      </c>
      <c r="AR61" s="145">
        <v>41</v>
      </c>
      <c r="AS61" s="145">
        <v>178</v>
      </c>
      <c r="AT61" s="145">
        <v>5</v>
      </c>
      <c r="AU61" s="145">
        <v>68</v>
      </c>
      <c r="AV61" s="145">
        <v>38</v>
      </c>
      <c r="AW61" s="145">
        <v>13</v>
      </c>
      <c r="AX61" s="147"/>
      <c r="AY61" s="147"/>
    </row>
    <row r="62" spans="3:51" s="101" customFormat="1" ht="13.5" customHeight="1">
      <c r="C62" s="102" t="s">
        <v>48</v>
      </c>
      <c r="D62" s="102"/>
      <c r="E62" s="103"/>
      <c r="F62" s="146">
        <f>SUM(G62+K62+L62+O62+P62+Q62+R62+S62+T62+U62+V62+W62+X62+Y62+Z62+AA62)</f>
        <v>933</v>
      </c>
      <c r="G62" s="145">
        <v>174</v>
      </c>
      <c r="H62" s="145">
        <v>174</v>
      </c>
      <c r="I62" s="148" t="s">
        <v>9</v>
      </c>
      <c r="J62" s="148" t="s">
        <v>9</v>
      </c>
      <c r="K62" s="145">
        <v>50</v>
      </c>
      <c r="L62" s="145">
        <v>136</v>
      </c>
      <c r="M62" s="148" t="s">
        <v>9</v>
      </c>
      <c r="N62" s="148" t="s">
        <v>9</v>
      </c>
      <c r="O62" s="145">
        <v>9</v>
      </c>
      <c r="P62" s="145">
        <v>150</v>
      </c>
      <c r="Q62" s="145">
        <v>9</v>
      </c>
      <c r="R62" s="145">
        <v>12</v>
      </c>
      <c r="S62" s="145">
        <v>9</v>
      </c>
      <c r="T62" s="145">
        <v>105</v>
      </c>
      <c r="U62" s="145">
        <v>83</v>
      </c>
      <c r="V62" s="145">
        <v>17</v>
      </c>
      <c r="W62" s="145">
        <v>73</v>
      </c>
      <c r="X62" s="145">
        <v>1</v>
      </c>
      <c r="Y62" s="145">
        <v>56</v>
      </c>
      <c r="Z62" s="145">
        <v>22</v>
      </c>
      <c r="AA62" s="145">
        <v>27</v>
      </c>
      <c r="AB62" s="145">
        <v>516</v>
      </c>
      <c r="AC62" s="145">
        <v>16</v>
      </c>
      <c r="AD62" s="148">
        <v>16</v>
      </c>
      <c r="AE62" s="148" t="s">
        <v>9</v>
      </c>
      <c r="AF62" s="148" t="s">
        <v>9</v>
      </c>
      <c r="AG62" s="145">
        <v>39</v>
      </c>
      <c r="AH62" s="145">
        <v>110</v>
      </c>
      <c r="AI62" s="148" t="s">
        <v>9</v>
      </c>
      <c r="AJ62" s="148" t="s">
        <v>9</v>
      </c>
      <c r="AK62" s="145">
        <v>8</v>
      </c>
      <c r="AL62" s="145">
        <v>87</v>
      </c>
      <c r="AM62" s="145">
        <v>9</v>
      </c>
      <c r="AN62" s="145">
        <v>8</v>
      </c>
      <c r="AO62" s="145">
        <v>5</v>
      </c>
      <c r="AP62" s="145">
        <v>54</v>
      </c>
      <c r="AQ62" s="145">
        <v>44</v>
      </c>
      <c r="AR62" s="145">
        <v>8</v>
      </c>
      <c r="AS62" s="145">
        <v>60</v>
      </c>
      <c r="AT62" s="145">
        <v>1</v>
      </c>
      <c r="AU62" s="145">
        <v>40</v>
      </c>
      <c r="AV62" s="145">
        <v>22</v>
      </c>
      <c r="AW62" s="145">
        <v>5</v>
      </c>
      <c r="AX62" s="147"/>
      <c r="AY62" s="147"/>
    </row>
    <row r="63" spans="3:51" s="101" customFormat="1" ht="13.5" customHeight="1">
      <c r="C63" s="102" t="s">
        <v>49</v>
      </c>
      <c r="D63" s="102"/>
      <c r="E63" s="103"/>
      <c r="F63" s="146">
        <f>SUM(G63+K63+L63+O63+P63+R63+S63+T63+U63+V63+W63+Y63+Z63+AA63)</f>
        <v>567</v>
      </c>
      <c r="G63" s="145">
        <v>195</v>
      </c>
      <c r="H63" s="148">
        <v>191</v>
      </c>
      <c r="I63" s="148" t="s">
        <v>9</v>
      </c>
      <c r="J63" s="148" t="s">
        <v>9</v>
      </c>
      <c r="K63" s="145">
        <v>23</v>
      </c>
      <c r="L63" s="145">
        <v>72</v>
      </c>
      <c r="M63" s="148" t="s">
        <v>9</v>
      </c>
      <c r="N63" s="148" t="s">
        <v>9</v>
      </c>
      <c r="O63" s="145">
        <v>2</v>
      </c>
      <c r="P63" s="145">
        <v>96</v>
      </c>
      <c r="Q63" s="145" t="s">
        <v>9</v>
      </c>
      <c r="R63" s="145">
        <v>9</v>
      </c>
      <c r="S63" s="145">
        <v>3</v>
      </c>
      <c r="T63" s="145">
        <v>36</v>
      </c>
      <c r="U63" s="145">
        <v>40</v>
      </c>
      <c r="V63" s="145">
        <v>8</v>
      </c>
      <c r="W63" s="145">
        <v>23</v>
      </c>
      <c r="X63" s="145" t="s">
        <v>9</v>
      </c>
      <c r="Y63" s="145">
        <v>27</v>
      </c>
      <c r="Z63" s="145">
        <v>9</v>
      </c>
      <c r="AA63" s="145">
        <v>24</v>
      </c>
      <c r="AB63" s="145">
        <v>208</v>
      </c>
      <c r="AC63" s="145">
        <v>11</v>
      </c>
      <c r="AD63" s="148">
        <v>11</v>
      </c>
      <c r="AE63" s="148" t="s">
        <v>9</v>
      </c>
      <c r="AF63" s="148" t="s">
        <v>9</v>
      </c>
      <c r="AG63" s="145">
        <v>18</v>
      </c>
      <c r="AH63" s="145">
        <v>48</v>
      </c>
      <c r="AI63" s="148" t="s">
        <v>9</v>
      </c>
      <c r="AJ63" s="148" t="s">
        <v>9</v>
      </c>
      <c r="AK63" s="145">
        <v>2</v>
      </c>
      <c r="AL63" s="145">
        <v>51</v>
      </c>
      <c r="AM63" s="145" t="s">
        <v>9</v>
      </c>
      <c r="AN63" s="145">
        <v>6</v>
      </c>
      <c r="AO63" s="145">
        <v>1</v>
      </c>
      <c r="AP63" s="145">
        <v>17</v>
      </c>
      <c r="AQ63" s="148">
        <v>4</v>
      </c>
      <c r="AR63" s="145">
        <v>3</v>
      </c>
      <c r="AS63" s="145">
        <v>17</v>
      </c>
      <c r="AT63" s="145" t="s">
        <v>9</v>
      </c>
      <c r="AU63" s="145">
        <v>17</v>
      </c>
      <c r="AV63" s="145">
        <v>9</v>
      </c>
      <c r="AW63" s="145">
        <v>4</v>
      </c>
      <c r="AX63" s="147"/>
      <c r="AY63" s="147"/>
    </row>
    <row r="64" spans="3:51" s="101" customFormat="1" ht="13.5" customHeight="1">
      <c r="C64" s="102" t="s">
        <v>50</v>
      </c>
      <c r="D64" s="102"/>
      <c r="E64" s="103"/>
      <c r="F64" s="146">
        <f>SUM(G64+K64+L64+P64+Q64+R64+S64+T64+U64+V64+W64+Y64+Z64+AA64)</f>
        <v>321</v>
      </c>
      <c r="G64" s="145">
        <v>138</v>
      </c>
      <c r="H64" s="145">
        <v>137</v>
      </c>
      <c r="I64" s="145" t="s">
        <v>9</v>
      </c>
      <c r="J64" s="148" t="s">
        <v>9</v>
      </c>
      <c r="K64" s="145">
        <v>3</v>
      </c>
      <c r="L64" s="145">
        <v>32</v>
      </c>
      <c r="M64" s="148" t="s">
        <v>9</v>
      </c>
      <c r="N64" s="148" t="s">
        <v>9</v>
      </c>
      <c r="O64" s="145" t="s">
        <v>9</v>
      </c>
      <c r="P64" s="145">
        <v>65</v>
      </c>
      <c r="Q64" s="145">
        <v>2</v>
      </c>
      <c r="R64" s="145">
        <v>6</v>
      </c>
      <c r="S64" s="145">
        <v>1</v>
      </c>
      <c r="T64" s="145">
        <v>18</v>
      </c>
      <c r="U64" s="145">
        <v>11</v>
      </c>
      <c r="V64" s="145">
        <v>5</v>
      </c>
      <c r="W64" s="145">
        <v>11</v>
      </c>
      <c r="X64" s="145" t="s">
        <v>9</v>
      </c>
      <c r="Y64" s="145">
        <v>9</v>
      </c>
      <c r="Z64" s="145">
        <v>2</v>
      </c>
      <c r="AA64" s="145">
        <v>18</v>
      </c>
      <c r="AB64" s="145">
        <v>66</v>
      </c>
      <c r="AC64" s="145" t="s">
        <v>9</v>
      </c>
      <c r="AD64" s="145" t="s">
        <v>9</v>
      </c>
      <c r="AE64" s="148" t="s">
        <v>9</v>
      </c>
      <c r="AF64" s="148" t="s">
        <v>9</v>
      </c>
      <c r="AG64" s="145">
        <v>2</v>
      </c>
      <c r="AH64" s="145">
        <v>18</v>
      </c>
      <c r="AI64" s="148" t="s">
        <v>9</v>
      </c>
      <c r="AJ64" s="148" t="s">
        <v>9</v>
      </c>
      <c r="AK64" s="145" t="s">
        <v>9</v>
      </c>
      <c r="AL64" s="145">
        <v>24</v>
      </c>
      <c r="AM64" s="145">
        <v>2</v>
      </c>
      <c r="AN64" s="145">
        <v>4</v>
      </c>
      <c r="AO64" s="145" t="s">
        <v>9</v>
      </c>
      <c r="AP64" s="145">
        <v>4</v>
      </c>
      <c r="AQ64" s="148">
        <v>1</v>
      </c>
      <c r="AR64" s="145">
        <v>1</v>
      </c>
      <c r="AS64" s="145">
        <v>5</v>
      </c>
      <c r="AT64" s="145" t="s">
        <v>9</v>
      </c>
      <c r="AU64" s="145">
        <v>2</v>
      </c>
      <c r="AV64" s="145">
        <v>2</v>
      </c>
      <c r="AW64" s="145">
        <v>1</v>
      </c>
      <c r="AX64" s="147"/>
      <c r="AY64" s="147"/>
    </row>
    <row r="65" spans="3:51" s="101" customFormat="1" ht="13.5" customHeight="1">
      <c r="C65" s="102" t="s">
        <v>51</v>
      </c>
      <c r="D65" s="102"/>
      <c r="E65" s="103"/>
      <c r="F65" s="149">
        <f>SUM(G65+K65+L65+O65+P65+R65+S65+T65+U65+W65+Y65+AA65)</f>
        <v>184</v>
      </c>
      <c r="G65" s="145">
        <v>101</v>
      </c>
      <c r="H65" s="148">
        <v>101</v>
      </c>
      <c r="I65" s="148" t="s">
        <v>9</v>
      </c>
      <c r="J65" s="148" t="s">
        <v>9</v>
      </c>
      <c r="K65" s="145">
        <v>5</v>
      </c>
      <c r="L65" s="145">
        <v>11</v>
      </c>
      <c r="M65" s="148" t="s">
        <v>9</v>
      </c>
      <c r="N65" s="145" t="s">
        <v>9</v>
      </c>
      <c r="O65" s="148">
        <v>2</v>
      </c>
      <c r="P65" s="145">
        <v>31</v>
      </c>
      <c r="Q65" s="145" t="s">
        <v>9</v>
      </c>
      <c r="R65" s="145">
        <v>5</v>
      </c>
      <c r="S65" s="145">
        <v>3</v>
      </c>
      <c r="T65" s="145">
        <v>4</v>
      </c>
      <c r="U65" s="145">
        <v>2</v>
      </c>
      <c r="V65" s="148" t="s">
        <v>9</v>
      </c>
      <c r="W65" s="145">
        <v>9</v>
      </c>
      <c r="X65" s="148" t="s">
        <v>9</v>
      </c>
      <c r="Y65" s="145">
        <v>3</v>
      </c>
      <c r="Z65" s="145" t="s">
        <v>9</v>
      </c>
      <c r="AA65" s="145">
        <v>8</v>
      </c>
      <c r="AB65" s="145">
        <v>40</v>
      </c>
      <c r="AC65" s="145">
        <v>2</v>
      </c>
      <c r="AD65" s="148">
        <v>2</v>
      </c>
      <c r="AE65" s="148" t="s">
        <v>9</v>
      </c>
      <c r="AF65" s="148" t="s">
        <v>9</v>
      </c>
      <c r="AG65" s="145">
        <v>4</v>
      </c>
      <c r="AH65" s="145">
        <v>7</v>
      </c>
      <c r="AI65" s="148" t="s">
        <v>9</v>
      </c>
      <c r="AJ65" s="145" t="s">
        <v>9</v>
      </c>
      <c r="AK65" s="148">
        <v>2</v>
      </c>
      <c r="AL65" s="145">
        <v>8</v>
      </c>
      <c r="AM65" s="145" t="s">
        <v>9</v>
      </c>
      <c r="AN65" s="148">
        <v>5</v>
      </c>
      <c r="AO65" s="145">
        <v>1</v>
      </c>
      <c r="AP65" s="145" t="s">
        <v>9</v>
      </c>
      <c r="AQ65" s="148">
        <v>1</v>
      </c>
      <c r="AR65" s="148" t="s">
        <v>9</v>
      </c>
      <c r="AS65" s="145">
        <v>7</v>
      </c>
      <c r="AT65" s="148" t="s">
        <v>9</v>
      </c>
      <c r="AU65" s="148">
        <v>2</v>
      </c>
      <c r="AV65" s="148" t="s">
        <v>9</v>
      </c>
      <c r="AW65" s="148">
        <v>1</v>
      </c>
      <c r="AX65" s="147"/>
      <c r="AY65" s="147"/>
    </row>
    <row r="66" spans="3:51" s="101" customFormat="1" ht="13.5" customHeight="1">
      <c r="C66" s="190" t="s">
        <v>52</v>
      </c>
      <c r="D66" s="190"/>
      <c r="E66" s="190"/>
      <c r="F66" s="146">
        <v>68</v>
      </c>
      <c r="G66" s="145">
        <v>31</v>
      </c>
      <c r="H66" s="148">
        <v>31</v>
      </c>
      <c r="I66" s="148" t="s">
        <v>9</v>
      </c>
      <c r="J66" s="148" t="s">
        <v>9</v>
      </c>
      <c r="K66" s="148" t="s">
        <v>9</v>
      </c>
      <c r="L66" s="145">
        <v>2</v>
      </c>
      <c r="M66" s="148" t="s">
        <v>9</v>
      </c>
      <c r="N66" s="148" t="s">
        <v>9</v>
      </c>
      <c r="O66" s="145">
        <v>1</v>
      </c>
      <c r="P66" s="145">
        <v>12</v>
      </c>
      <c r="Q66" s="148" t="s">
        <v>9</v>
      </c>
      <c r="R66" s="145">
        <v>7</v>
      </c>
      <c r="S66" s="145" t="s">
        <v>9</v>
      </c>
      <c r="T66" s="148">
        <v>1</v>
      </c>
      <c r="U66" s="145">
        <v>1</v>
      </c>
      <c r="V66" s="148">
        <v>3</v>
      </c>
      <c r="W66" s="145" t="s">
        <v>9</v>
      </c>
      <c r="X66" s="148" t="s">
        <v>9</v>
      </c>
      <c r="Y66" s="145">
        <v>3</v>
      </c>
      <c r="Z66" s="145" t="s">
        <v>9</v>
      </c>
      <c r="AA66" s="145">
        <v>7</v>
      </c>
      <c r="AB66" s="145">
        <v>15</v>
      </c>
      <c r="AC66" s="145">
        <v>2</v>
      </c>
      <c r="AD66" s="148">
        <v>2</v>
      </c>
      <c r="AE66" s="148" t="s">
        <v>9</v>
      </c>
      <c r="AF66" s="148" t="s">
        <v>9</v>
      </c>
      <c r="AG66" s="148" t="s">
        <v>9</v>
      </c>
      <c r="AH66" s="145">
        <v>2</v>
      </c>
      <c r="AI66" s="148" t="s">
        <v>9</v>
      </c>
      <c r="AJ66" s="148" t="s">
        <v>9</v>
      </c>
      <c r="AK66" s="145">
        <v>1</v>
      </c>
      <c r="AL66" s="145">
        <v>3</v>
      </c>
      <c r="AM66" s="148" t="s">
        <v>9</v>
      </c>
      <c r="AN66" s="148">
        <v>3</v>
      </c>
      <c r="AO66" s="145" t="s">
        <v>9</v>
      </c>
      <c r="AP66" s="148" t="s">
        <v>9</v>
      </c>
      <c r="AQ66" s="145" t="s">
        <v>9</v>
      </c>
      <c r="AR66" s="148">
        <v>1</v>
      </c>
      <c r="AS66" s="145" t="s">
        <v>9</v>
      </c>
      <c r="AT66" s="148" t="s">
        <v>9</v>
      </c>
      <c r="AU66" s="148">
        <v>3</v>
      </c>
      <c r="AV66" s="148" t="s">
        <v>9</v>
      </c>
      <c r="AW66" s="148" t="s">
        <v>9</v>
      </c>
      <c r="AX66" s="147"/>
      <c r="AY66" s="147"/>
    </row>
    <row r="67" spans="3:49" s="152" customFormat="1" ht="13.5" customHeight="1">
      <c r="C67" s="152" t="s">
        <v>101</v>
      </c>
      <c r="D67" s="188"/>
      <c r="E67" s="188"/>
      <c r="F67" s="153">
        <v>46.1317706388</v>
      </c>
      <c r="G67" s="154">
        <v>62.2991775188</v>
      </c>
      <c r="H67" s="154">
        <v>62.4658298466</v>
      </c>
      <c r="I67" s="154">
        <v>57</v>
      </c>
      <c r="J67" s="154">
        <v>44.7666666667</v>
      </c>
      <c r="K67" s="154">
        <v>50.1085106383</v>
      </c>
      <c r="L67" s="154">
        <v>45.3798241329</v>
      </c>
      <c r="M67" s="154">
        <v>43.7962962963</v>
      </c>
      <c r="N67" s="154">
        <v>37.5442477876</v>
      </c>
      <c r="O67" s="154">
        <v>45.2430249633</v>
      </c>
      <c r="P67" s="154">
        <v>45.4668163673</v>
      </c>
      <c r="Q67" s="154">
        <v>42.4196940727</v>
      </c>
      <c r="R67" s="154">
        <v>51.2696335079</v>
      </c>
      <c r="S67" s="154">
        <v>44.5174927114</v>
      </c>
      <c r="T67" s="154">
        <v>46.6167213115</v>
      </c>
      <c r="U67" s="154">
        <v>45.7756155679</v>
      </c>
      <c r="V67" s="154">
        <v>42.7484361037</v>
      </c>
      <c r="W67" s="154">
        <v>41.925573587</v>
      </c>
      <c r="X67" s="154">
        <v>40</v>
      </c>
      <c r="Y67" s="154">
        <v>48.9853372434</v>
      </c>
      <c r="Z67" s="154">
        <v>45.5657894737</v>
      </c>
      <c r="AA67" s="154">
        <v>46.6673469388</v>
      </c>
      <c r="AB67" s="116">
        <v>43.6360517655</v>
      </c>
      <c r="AC67" s="154">
        <v>50.7136363636</v>
      </c>
      <c r="AD67" s="154">
        <v>51.0951219512</v>
      </c>
      <c r="AE67" s="154">
        <v>63.5</v>
      </c>
      <c r="AF67" s="154">
        <v>44.3571428571</v>
      </c>
      <c r="AG67" s="154">
        <v>49.290990991</v>
      </c>
      <c r="AH67" s="154">
        <v>44.6335787536</v>
      </c>
      <c r="AI67" s="154">
        <v>43.7962962963</v>
      </c>
      <c r="AJ67" s="154">
        <v>37.3636363636</v>
      </c>
      <c r="AK67" s="154">
        <v>45.0948795181</v>
      </c>
      <c r="AL67" s="154">
        <v>43.5742109753</v>
      </c>
      <c r="AM67" s="154">
        <v>42.1471734893</v>
      </c>
      <c r="AN67" s="154">
        <v>48.7545454545</v>
      </c>
      <c r="AO67" s="154">
        <v>42.175</v>
      </c>
      <c r="AP67" s="154">
        <v>43.9374488962</v>
      </c>
      <c r="AQ67" s="154">
        <v>42.3115345005</v>
      </c>
      <c r="AR67" s="154">
        <v>41.7291666667</v>
      </c>
      <c r="AS67" s="154">
        <v>41.493637941</v>
      </c>
      <c r="AT67" s="154">
        <v>40</v>
      </c>
      <c r="AU67" s="154">
        <v>48.0053003534</v>
      </c>
      <c r="AV67" s="154">
        <v>45.5657894737</v>
      </c>
      <c r="AW67" s="154">
        <v>40.0265486726</v>
      </c>
    </row>
    <row r="68" spans="2:51" s="101" customFormat="1" ht="13.5" customHeight="1">
      <c r="B68" s="101" t="s">
        <v>80</v>
      </c>
      <c r="F68" s="149"/>
      <c r="G68" s="148"/>
      <c r="H68" s="148"/>
      <c r="I68" s="148"/>
      <c r="J68" s="148"/>
      <c r="K68" s="148"/>
      <c r="L68" s="148"/>
      <c r="M68" s="145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8"/>
      <c r="AA68" s="148"/>
      <c r="AB68" s="145"/>
      <c r="AC68" s="148"/>
      <c r="AD68" s="148"/>
      <c r="AE68" s="148"/>
      <c r="AF68" s="148"/>
      <c r="AG68" s="148"/>
      <c r="AH68" s="148"/>
      <c r="AI68" s="148"/>
      <c r="AJ68" s="148"/>
      <c r="AK68" s="148"/>
      <c r="AL68" s="148"/>
      <c r="AM68" s="148"/>
      <c r="AN68" s="148"/>
      <c r="AO68" s="148"/>
      <c r="AP68" s="148"/>
      <c r="AQ68" s="148"/>
      <c r="AR68" s="145"/>
      <c r="AS68" s="148"/>
      <c r="AT68" s="148"/>
      <c r="AU68" s="148"/>
      <c r="AV68" s="148"/>
      <c r="AW68" s="148"/>
      <c r="AX68" s="147"/>
      <c r="AY68" s="147"/>
    </row>
    <row r="69" spans="3:51" s="101" customFormat="1" ht="13.5" customHeight="1">
      <c r="C69" s="101" t="s">
        <v>81</v>
      </c>
      <c r="E69" s="5"/>
      <c r="F69" s="146">
        <f>SUM(F70:F71)</f>
        <v>2073</v>
      </c>
      <c r="G69" s="145">
        <f>SUM(G70:G71)</f>
        <v>639</v>
      </c>
      <c r="H69" s="145">
        <f>SUM(H70:H71)</f>
        <v>634</v>
      </c>
      <c r="I69" s="148" t="s">
        <v>9</v>
      </c>
      <c r="J69" s="148" t="s">
        <v>9</v>
      </c>
      <c r="K69" s="145">
        <f>SUM(K70:K71)</f>
        <v>81</v>
      </c>
      <c r="L69" s="145">
        <f>SUM(L70:L71)</f>
        <v>253</v>
      </c>
      <c r="M69" s="148" t="s">
        <v>9</v>
      </c>
      <c r="N69" s="148" t="s">
        <v>9</v>
      </c>
      <c r="O69" s="145">
        <f aca="true" t="shared" si="8" ref="O69:AA69">SUM(O70:O71)</f>
        <v>14</v>
      </c>
      <c r="P69" s="145">
        <f t="shared" si="8"/>
        <v>354</v>
      </c>
      <c r="Q69" s="145">
        <f t="shared" si="8"/>
        <v>11</v>
      </c>
      <c r="R69" s="145">
        <f t="shared" si="8"/>
        <v>39</v>
      </c>
      <c r="S69" s="145">
        <f t="shared" si="8"/>
        <v>16</v>
      </c>
      <c r="T69" s="145">
        <f t="shared" si="8"/>
        <v>164</v>
      </c>
      <c r="U69" s="145">
        <f t="shared" si="8"/>
        <v>137</v>
      </c>
      <c r="V69" s="145">
        <f t="shared" si="8"/>
        <v>33</v>
      </c>
      <c r="W69" s="145">
        <f t="shared" si="8"/>
        <v>116</v>
      </c>
      <c r="X69" s="145">
        <f t="shared" si="8"/>
        <v>1</v>
      </c>
      <c r="Y69" s="145">
        <f t="shared" si="8"/>
        <v>98</v>
      </c>
      <c r="Z69" s="145">
        <f t="shared" si="8"/>
        <v>33</v>
      </c>
      <c r="AA69" s="145">
        <f t="shared" si="8"/>
        <v>84</v>
      </c>
      <c r="AB69" s="145">
        <v>845</v>
      </c>
      <c r="AC69" s="145">
        <v>31</v>
      </c>
      <c r="AD69" s="145">
        <v>31</v>
      </c>
      <c r="AE69" s="145" t="s">
        <v>9</v>
      </c>
      <c r="AF69" s="148" t="s">
        <v>9</v>
      </c>
      <c r="AG69" s="148">
        <v>63</v>
      </c>
      <c r="AH69" s="145">
        <v>185</v>
      </c>
      <c r="AI69" s="145" t="s">
        <v>9</v>
      </c>
      <c r="AJ69" s="148" t="s">
        <v>9</v>
      </c>
      <c r="AK69" s="148">
        <v>13</v>
      </c>
      <c r="AL69" s="145">
        <v>173</v>
      </c>
      <c r="AM69" s="145">
        <v>11</v>
      </c>
      <c r="AN69" s="145">
        <v>26</v>
      </c>
      <c r="AO69" s="145">
        <v>7</v>
      </c>
      <c r="AP69" s="145">
        <v>75</v>
      </c>
      <c r="AQ69" s="145">
        <v>50</v>
      </c>
      <c r="AR69" s="145">
        <v>13</v>
      </c>
      <c r="AS69" s="145">
        <v>89</v>
      </c>
      <c r="AT69" s="145">
        <v>1</v>
      </c>
      <c r="AU69" s="145">
        <v>64</v>
      </c>
      <c r="AV69" s="145">
        <v>33</v>
      </c>
      <c r="AW69" s="145">
        <v>11</v>
      </c>
      <c r="AX69" s="147"/>
      <c r="AY69" s="147"/>
    </row>
    <row r="70" spans="3:51" s="101" customFormat="1" ht="13.5" customHeight="1">
      <c r="C70" s="101" t="s">
        <v>82</v>
      </c>
      <c r="E70" s="103"/>
      <c r="F70" s="146">
        <f>SUM(G70+K70+L70+O70+P70+Q70+R70+S70+T70+U70+V70+W70+X70+Y70+Z70+AA70)</f>
        <v>1500</v>
      </c>
      <c r="G70" s="145">
        <v>369</v>
      </c>
      <c r="H70" s="145">
        <v>365</v>
      </c>
      <c r="I70" s="148" t="s">
        <v>9</v>
      </c>
      <c r="J70" s="148" t="s">
        <v>9</v>
      </c>
      <c r="K70" s="145">
        <v>73</v>
      </c>
      <c r="L70" s="145">
        <v>208</v>
      </c>
      <c r="M70" s="148" t="s">
        <v>9</v>
      </c>
      <c r="N70" s="148" t="s">
        <v>9</v>
      </c>
      <c r="O70" s="145">
        <v>11</v>
      </c>
      <c r="P70" s="145">
        <v>246</v>
      </c>
      <c r="Q70" s="145">
        <v>9</v>
      </c>
      <c r="R70" s="145">
        <v>21</v>
      </c>
      <c r="S70" s="145">
        <v>12</v>
      </c>
      <c r="T70" s="145">
        <v>141</v>
      </c>
      <c r="U70" s="145">
        <v>123</v>
      </c>
      <c r="V70" s="145">
        <v>25</v>
      </c>
      <c r="W70" s="145">
        <v>96</v>
      </c>
      <c r="X70" s="145">
        <v>1</v>
      </c>
      <c r="Y70" s="145">
        <v>83</v>
      </c>
      <c r="Z70" s="145">
        <v>31</v>
      </c>
      <c r="AA70" s="145">
        <v>51</v>
      </c>
      <c r="AB70" s="145">
        <v>724</v>
      </c>
      <c r="AC70" s="145">
        <v>27</v>
      </c>
      <c r="AD70" s="148">
        <v>27</v>
      </c>
      <c r="AE70" s="148" t="s">
        <v>9</v>
      </c>
      <c r="AF70" s="148" t="s">
        <v>9</v>
      </c>
      <c r="AG70" s="145">
        <v>57</v>
      </c>
      <c r="AH70" s="145">
        <v>158</v>
      </c>
      <c r="AI70" s="148" t="s">
        <v>9</v>
      </c>
      <c r="AJ70" s="148" t="s">
        <v>9</v>
      </c>
      <c r="AK70" s="145">
        <v>10</v>
      </c>
      <c r="AL70" s="145">
        <v>138</v>
      </c>
      <c r="AM70" s="145">
        <v>9</v>
      </c>
      <c r="AN70" s="145">
        <v>14</v>
      </c>
      <c r="AO70" s="145">
        <v>6</v>
      </c>
      <c r="AP70" s="145">
        <v>71</v>
      </c>
      <c r="AQ70" s="145">
        <v>48</v>
      </c>
      <c r="AR70" s="145">
        <v>11</v>
      </c>
      <c r="AS70" s="145">
        <v>77</v>
      </c>
      <c r="AT70" s="145">
        <v>1</v>
      </c>
      <c r="AU70" s="145">
        <v>57</v>
      </c>
      <c r="AV70" s="145">
        <v>31</v>
      </c>
      <c r="AW70" s="145">
        <v>9</v>
      </c>
      <c r="AX70" s="147">
        <v>9</v>
      </c>
      <c r="AY70" s="147"/>
    </row>
    <row r="71" spans="1:51" s="101" customFormat="1" ht="13.5" customHeight="1">
      <c r="A71" s="107"/>
      <c r="B71" s="107"/>
      <c r="C71" s="187" t="s">
        <v>105</v>
      </c>
      <c r="D71" s="187"/>
      <c r="E71" s="187"/>
      <c r="F71" s="146">
        <f>SUM(G71+K71+L71+O71+P71+Q71+R71+S71+T71+U71+V71+W71+Y71+Z71+AA71)</f>
        <v>573</v>
      </c>
      <c r="G71" s="150">
        <v>270</v>
      </c>
      <c r="H71" s="150">
        <v>269</v>
      </c>
      <c r="I71" s="150" t="s">
        <v>9</v>
      </c>
      <c r="J71" s="151" t="s">
        <v>9</v>
      </c>
      <c r="K71" s="150">
        <v>8</v>
      </c>
      <c r="L71" s="150">
        <v>45</v>
      </c>
      <c r="M71" s="151" t="s">
        <v>9</v>
      </c>
      <c r="N71" s="150" t="s">
        <v>9</v>
      </c>
      <c r="O71" s="150">
        <v>3</v>
      </c>
      <c r="P71" s="150">
        <v>108</v>
      </c>
      <c r="Q71" s="150">
        <v>2</v>
      </c>
      <c r="R71" s="150">
        <v>18</v>
      </c>
      <c r="S71" s="150">
        <v>4</v>
      </c>
      <c r="T71" s="150">
        <v>23</v>
      </c>
      <c r="U71" s="150">
        <v>14</v>
      </c>
      <c r="V71" s="150">
        <v>8</v>
      </c>
      <c r="W71" s="150">
        <v>20</v>
      </c>
      <c r="X71" s="150" t="s">
        <v>9</v>
      </c>
      <c r="Y71" s="150">
        <v>15</v>
      </c>
      <c r="Z71" s="150">
        <v>2</v>
      </c>
      <c r="AA71" s="150">
        <v>33</v>
      </c>
      <c r="AB71" s="145">
        <v>121</v>
      </c>
      <c r="AC71" s="150">
        <v>4</v>
      </c>
      <c r="AD71" s="150">
        <v>4</v>
      </c>
      <c r="AE71" s="151" t="s">
        <v>9</v>
      </c>
      <c r="AF71" s="151" t="s">
        <v>9</v>
      </c>
      <c r="AG71" s="150">
        <v>6</v>
      </c>
      <c r="AH71" s="150">
        <v>27</v>
      </c>
      <c r="AI71" s="151" t="s">
        <v>9</v>
      </c>
      <c r="AJ71" s="150" t="s">
        <v>9</v>
      </c>
      <c r="AK71" s="150">
        <v>3</v>
      </c>
      <c r="AL71" s="150">
        <v>35</v>
      </c>
      <c r="AM71" s="150">
        <v>2</v>
      </c>
      <c r="AN71" s="150">
        <v>12</v>
      </c>
      <c r="AO71" s="150">
        <v>1</v>
      </c>
      <c r="AP71" s="150">
        <v>4</v>
      </c>
      <c r="AQ71" s="150">
        <v>2</v>
      </c>
      <c r="AR71" s="150">
        <v>2</v>
      </c>
      <c r="AS71" s="150">
        <v>12</v>
      </c>
      <c r="AT71" s="150" t="s">
        <v>9</v>
      </c>
      <c r="AU71" s="150">
        <v>7</v>
      </c>
      <c r="AV71" s="150">
        <v>2</v>
      </c>
      <c r="AW71" s="150">
        <v>2</v>
      </c>
      <c r="AX71" s="147">
        <v>2</v>
      </c>
      <c r="AY71" s="147"/>
    </row>
    <row r="72" spans="6:51" s="74" customFormat="1" ht="15" customHeight="1">
      <c r="F72" s="155"/>
      <c r="G72" s="145"/>
      <c r="H72" s="145"/>
      <c r="I72" s="145"/>
      <c r="J72" s="148"/>
      <c r="K72" s="145"/>
      <c r="L72" s="145"/>
      <c r="M72" s="148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  <c r="AA72" s="145"/>
      <c r="AB72" s="155"/>
      <c r="AC72" s="145"/>
      <c r="AD72" s="145"/>
      <c r="AE72" s="148"/>
      <c r="AF72" s="148"/>
      <c r="AG72" s="145"/>
      <c r="AH72" s="145"/>
      <c r="AI72" s="148"/>
      <c r="AJ72" s="145"/>
      <c r="AK72" s="145"/>
      <c r="AL72" s="145"/>
      <c r="AM72" s="145"/>
      <c r="AN72" s="145"/>
      <c r="AO72" s="145"/>
      <c r="AP72" s="145"/>
      <c r="AQ72" s="145"/>
      <c r="AR72" s="145"/>
      <c r="AS72" s="145"/>
      <c r="AT72" s="145"/>
      <c r="AU72" s="145"/>
      <c r="AV72" s="145"/>
      <c r="AW72" s="145"/>
      <c r="AX72" s="147"/>
      <c r="AY72" s="147"/>
    </row>
    <row r="73" spans="6:49" s="74" customFormat="1" ht="12" customHeight="1">
      <c r="F73" s="108"/>
      <c r="G73" s="109"/>
      <c r="H73" s="109"/>
      <c r="I73" s="109"/>
      <c r="J73" s="104"/>
      <c r="K73" s="110"/>
      <c r="L73" s="111"/>
      <c r="M73" s="112"/>
      <c r="N73" s="110"/>
      <c r="O73" s="110"/>
      <c r="P73" s="110"/>
      <c r="Q73" s="110"/>
      <c r="R73" s="109"/>
      <c r="S73" s="110"/>
      <c r="T73" s="110"/>
      <c r="U73" s="110"/>
      <c r="V73" s="110"/>
      <c r="W73" s="110"/>
      <c r="X73" s="109"/>
      <c r="Y73" s="109"/>
      <c r="Z73" s="109"/>
      <c r="AA73" s="109"/>
      <c r="AB73" s="108"/>
      <c r="AC73" s="109"/>
      <c r="AD73" s="109"/>
      <c r="AE73" s="113"/>
      <c r="AF73" s="113"/>
      <c r="AG73" s="110"/>
      <c r="AH73" s="111"/>
      <c r="AI73" s="112"/>
      <c r="AJ73" s="110"/>
      <c r="AK73" s="109"/>
      <c r="AL73" s="110"/>
      <c r="AM73" s="109"/>
      <c r="AN73" s="109"/>
      <c r="AO73" s="110"/>
      <c r="AP73" s="110"/>
      <c r="AQ73" s="110"/>
      <c r="AR73" s="110"/>
      <c r="AS73" s="110"/>
      <c r="AT73" s="109"/>
      <c r="AU73" s="109"/>
      <c r="AV73" s="109"/>
      <c r="AW73" s="109"/>
    </row>
    <row r="74" ht="12" customHeight="1"/>
    <row r="75" ht="12" customHeight="1"/>
    <row r="76" ht="12" customHeight="1"/>
    <row r="77" ht="6.75" customHeight="1"/>
    <row r="78" ht="12" customHeight="1"/>
    <row r="79" ht="12" customHeight="1"/>
    <row r="80" ht="12" customHeight="1"/>
    <row r="81" ht="12" customHeight="1"/>
    <row r="82" ht="12" customHeight="1"/>
    <row r="83" ht="6.75" customHeight="1"/>
    <row r="84" ht="12" customHeight="1"/>
    <row r="85" ht="6.75" customHeight="1"/>
    <row r="86" ht="12" customHeight="1"/>
    <row r="87" ht="12" customHeight="1"/>
    <row r="88" ht="12" customHeight="1"/>
    <row r="89" ht="12" customHeight="1"/>
    <row r="90" ht="6.75" customHeight="1"/>
    <row r="91" ht="12" customHeight="1"/>
    <row r="92" ht="6.75" customHeight="1"/>
    <row r="93" ht="12" customHeight="1"/>
    <row r="94" ht="12" customHeight="1"/>
    <row r="95" ht="12" customHeight="1"/>
    <row r="96" ht="12" customHeight="1"/>
    <row r="97" ht="12" customHeight="1"/>
    <row r="98" ht="6.75" customHeight="1"/>
    <row r="99" ht="12" customHeight="1"/>
    <row r="100" ht="12" customHeight="1"/>
    <row r="101" ht="12" customHeight="1"/>
    <row r="102" ht="12" customHeight="1"/>
    <row r="103" ht="12" customHeight="1"/>
    <row r="104" ht="6.75" customHeight="1"/>
    <row r="105" ht="12" customHeight="1"/>
    <row r="106" ht="12" customHeight="1"/>
    <row r="107" ht="12" customHeight="1"/>
    <row r="108" ht="12" customHeight="1"/>
    <row r="109" ht="12" customHeight="1"/>
    <row r="110" ht="6.75" customHeight="1"/>
    <row r="111" ht="12" customHeight="1"/>
    <row r="112" ht="6.75" customHeight="1"/>
    <row r="113" ht="12" customHeight="1"/>
    <row r="114" ht="12" customHeight="1"/>
    <row r="115" ht="12" customHeight="1"/>
    <row r="116" ht="12" customHeight="1"/>
    <row r="117" ht="6.75" customHeight="1"/>
    <row r="118" ht="12" customHeight="1"/>
    <row r="119" ht="6.75" customHeight="1"/>
    <row r="120" ht="12" customHeight="1"/>
    <row r="121" ht="12" customHeight="1"/>
    <row r="122" ht="12" customHeight="1"/>
    <row r="123" ht="12" customHeight="1"/>
    <row r="124" ht="12" customHeight="1"/>
    <row r="125" ht="6.75" customHeight="1"/>
    <row r="126" ht="12" customHeight="1"/>
    <row r="127" ht="12" customHeight="1"/>
    <row r="128" ht="12" customHeight="1"/>
    <row r="129" ht="12" customHeight="1"/>
    <row r="130" ht="12" customHeight="1"/>
    <row r="131" ht="6.75" customHeight="1"/>
    <row r="132" ht="12" customHeight="1"/>
    <row r="133" ht="12" customHeight="1"/>
    <row r="134" ht="12" customHeight="1"/>
    <row r="135" ht="12" customHeight="1"/>
    <row r="136" ht="12" customHeight="1"/>
    <row r="137" ht="6.75" customHeight="1"/>
    <row r="138" ht="12" customHeight="1"/>
    <row r="139" ht="6.75" customHeight="1"/>
    <row r="140" ht="12" customHeight="1"/>
    <row r="141" ht="12" customHeight="1"/>
    <row r="142" ht="12" customHeight="1"/>
    <row r="143" ht="12" customHeight="1"/>
    <row r="144" ht="5.25" customHeight="1"/>
    <row r="145" ht="4.5" customHeight="1"/>
    <row r="146" ht="11.25"/>
    <row r="147" ht="12.75" customHeight="1"/>
    <row r="148" ht="1.5" customHeight="1"/>
    <row r="149" ht="6.75" customHeight="1"/>
    <row r="150" ht="21.75" customHeight="1"/>
    <row r="151" ht="21.75" customHeight="1"/>
    <row r="152" ht="21.75" customHeight="1"/>
    <row r="153" ht="7.5" customHeight="1"/>
    <row r="154" ht="4.5" customHeight="1"/>
    <row r="155" ht="15" customHeight="1"/>
    <row r="156" ht="15" customHeight="1"/>
    <row r="157" ht="47.25" customHeight="1"/>
    <row r="158" ht="25.5" customHeight="1"/>
    <row r="159" ht="6.75" customHeight="1"/>
    <row r="160" ht="13.5" customHeight="1"/>
    <row r="161" ht="6.75" customHeight="1"/>
    <row r="162" ht="12" customHeight="1"/>
    <row r="163" ht="6.75" customHeight="1"/>
    <row r="164" ht="12" customHeight="1"/>
    <row r="165" ht="12" customHeight="1"/>
    <row r="166" ht="12" customHeight="1"/>
    <row r="167" ht="12" customHeight="1"/>
    <row r="168" ht="12" customHeight="1"/>
    <row r="169" ht="6.75" customHeight="1"/>
    <row r="170" ht="12" customHeight="1"/>
    <row r="171" ht="12" customHeight="1"/>
    <row r="172" ht="12" customHeight="1"/>
    <row r="173" ht="12" customHeight="1"/>
    <row r="174" ht="12" customHeight="1"/>
    <row r="175" ht="6.75" customHeight="1"/>
    <row r="176" ht="12" customHeight="1"/>
    <row r="177" ht="12" customHeight="1"/>
    <row r="178" ht="12" customHeight="1"/>
    <row r="179" ht="12" customHeight="1"/>
    <row r="180" ht="12" customHeight="1"/>
    <row r="181" ht="6.75" customHeight="1"/>
    <row r="182" ht="12" customHeight="1"/>
    <row r="183" ht="6.75" customHeight="1"/>
    <row r="184" ht="12" customHeight="1"/>
    <row r="185" ht="12" customHeight="1"/>
    <row r="186" ht="12" customHeight="1"/>
    <row r="187" ht="12" customHeight="1"/>
    <row r="188" ht="6.75" customHeight="1"/>
    <row r="189" ht="12" customHeight="1"/>
    <row r="190" ht="6.75" customHeight="1"/>
    <row r="191" ht="12" customHeight="1"/>
    <row r="192" ht="12" customHeight="1"/>
    <row r="193" ht="12" customHeight="1"/>
    <row r="194" ht="12" customHeight="1"/>
    <row r="195" ht="12" customHeight="1"/>
    <row r="196" ht="6.75" customHeight="1"/>
    <row r="197" ht="12" customHeight="1"/>
    <row r="198" ht="12" customHeight="1"/>
    <row r="199" ht="12" customHeight="1"/>
    <row r="200" ht="12" customHeight="1"/>
    <row r="201" ht="12" customHeight="1"/>
    <row r="202" ht="6.75" customHeight="1"/>
    <row r="203" ht="12" customHeight="1"/>
    <row r="204" ht="12" customHeight="1"/>
    <row r="205" ht="12" customHeight="1"/>
    <row r="206" ht="12" customHeight="1"/>
    <row r="207" ht="12" customHeight="1"/>
    <row r="208" ht="6.75" customHeight="1"/>
    <row r="209" ht="12" customHeight="1"/>
    <row r="210" ht="6.75" customHeight="1"/>
    <row r="211" ht="12" customHeight="1"/>
    <row r="212" ht="12" customHeight="1"/>
    <row r="213" ht="12" customHeight="1"/>
    <row r="214" ht="12" customHeight="1"/>
    <row r="215" ht="6.75" customHeight="1"/>
    <row r="216" ht="12" customHeight="1"/>
    <row r="217" ht="6.75" customHeight="1"/>
    <row r="218" ht="12" customHeight="1"/>
    <row r="219" ht="12" customHeight="1"/>
    <row r="220" ht="12" customHeight="1"/>
    <row r="221" ht="12" customHeight="1"/>
    <row r="222" ht="12" customHeight="1"/>
    <row r="223" ht="6.75" customHeight="1"/>
    <row r="224" ht="12" customHeight="1"/>
    <row r="225" ht="12" customHeight="1"/>
    <row r="226" ht="12" customHeight="1"/>
    <row r="227" ht="12" customHeight="1"/>
    <row r="228" ht="12" customHeight="1"/>
    <row r="229" ht="6.75" customHeight="1"/>
    <row r="230" ht="12" customHeight="1"/>
    <row r="231" ht="12" customHeight="1"/>
    <row r="232" ht="12" customHeight="1"/>
    <row r="233" ht="12" customHeight="1"/>
    <row r="234" ht="12" customHeight="1"/>
    <row r="235" ht="6.75" customHeight="1"/>
    <row r="236" ht="12" customHeight="1"/>
    <row r="237" ht="6.75" customHeight="1"/>
    <row r="238" ht="12" customHeight="1"/>
    <row r="239" ht="12" customHeight="1"/>
    <row r="240" ht="12" customHeight="1"/>
    <row r="241" ht="12" customHeight="1"/>
    <row r="242" ht="5.25" customHeight="1"/>
    <row r="243" ht="4.5" customHeight="1"/>
    <row r="244" ht="11.25"/>
    <row r="245" ht="12.75" customHeight="1"/>
    <row r="246" ht="1.5" customHeight="1"/>
    <row r="247" ht="6.75" customHeight="1"/>
    <row r="248" ht="21.75" customHeight="1"/>
    <row r="249" ht="21.75" customHeight="1"/>
    <row r="250" ht="21.75" customHeight="1"/>
    <row r="251" ht="7.5" customHeight="1"/>
    <row r="252" ht="4.5" customHeight="1"/>
    <row r="253" ht="15" customHeight="1"/>
    <row r="254" ht="15" customHeight="1"/>
    <row r="255" ht="47.25" customHeight="1"/>
    <row r="256" ht="25.5" customHeight="1"/>
    <row r="257" ht="6.75" customHeight="1"/>
    <row r="258" ht="13.5" customHeight="1"/>
    <row r="259" ht="6.75" customHeight="1"/>
    <row r="260" ht="12" customHeight="1"/>
    <row r="261" ht="6.75" customHeight="1"/>
    <row r="262" ht="12" customHeight="1"/>
    <row r="263" ht="12" customHeight="1"/>
    <row r="264" ht="12" customHeight="1"/>
    <row r="265" ht="12" customHeight="1"/>
    <row r="266" ht="12" customHeight="1"/>
    <row r="267" ht="6.75" customHeight="1"/>
    <row r="268" ht="12" customHeight="1"/>
    <row r="269" ht="12" customHeight="1"/>
    <row r="270" ht="12" customHeight="1"/>
    <row r="271" ht="12" customHeight="1"/>
    <row r="272" ht="12" customHeight="1"/>
    <row r="273" ht="6.75" customHeight="1"/>
    <row r="274" ht="12" customHeight="1"/>
    <row r="275" ht="12" customHeight="1"/>
    <row r="276" ht="12" customHeight="1"/>
    <row r="277" ht="12" customHeight="1"/>
    <row r="278" ht="12" customHeight="1"/>
    <row r="279" ht="6.75" customHeight="1"/>
    <row r="280" ht="12" customHeight="1"/>
    <row r="281" ht="6.75" customHeight="1"/>
    <row r="282" ht="12" customHeight="1"/>
    <row r="283" ht="12" customHeight="1"/>
    <row r="284" ht="12" customHeight="1"/>
    <row r="285" ht="12" customHeight="1"/>
    <row r="286" ht="6.75" customHeight="1"/>
    <row r="287" ht="12" customHeight="1"/>
    <row r="288" ht="6.75" customHeight="1"/>
    <row r="289" ht="12" customHeight="1"/>
    <row r="290" ht="12" customHeight="1"/>
    <row r="291" ht="12" customHeight="1"/>
    <row r="292" ht="12" customHeight="1"/>
    <row r="293" ht="12" customHeight="1"/>
    <row r="294" ht="6.75" customHeight="1"/>
    <row r="295" ht="12" customHeight="1"/>
    <row r="296" ht="12" customHeight="1"/>
    <row r="297" ht="12" customHeight="1"/>
    <row r="298" ht="12" customHeight="1"/>
    <row r="299" ht="12" customHeight="1"/>
    <row r="300" ht="6.75" customHeight="1"/>
    <row r="301" ht="12" customHeight="1"/>
    <row r="302" ht="12" customHeight="1"/>
    <row r="303" ht="12" customHeight="1"/>
    <row r="304" ht="12" customHeight="1"/>
    <row r="305" ht="12" customHeight="1"/>
    <row r="306" ht="6.75" customHeight="1"/>
    <row r="307" ht="12" customHeight="1"/>
    <row r="308" ht="6.75" customHeight="1"/>
    <row r="309" ht="12" customHeight="1"/>
    <row r="310" ht="12" customHeight="1"/>
    <row r="311" ht="12" customHeight="1"/>
    <row r="312" ht="12" customHeight="1"/>
    <row r="313" ht="6.75" customHeight="1"/>
    <row r="314" ht="12" customHeight="1"/>
    <row r="315" ht="6.75" customHeight="1"/>
    <row r="316" ht="12" customHeight="1"/>
    <row r="317" ht="12" customHeight="1"/>
    <row r="318" ht="12" customHeight="1"/>
    <row r="319" ht="12" customHeight="1"/>
    <row r="320" ht="12" customHeight="1"/>
    <row r="321" ht="6.75" customHeight="1"/>
    <row r="322" ht="12" customHeight="1"/>
    <row r="323" ht="12" customHeight="1"/>
    <row r="324" ht="12" customHeight="1"/>
    <row r="325" ht="12" customHeight="1"/>
    <row r="326" ht="12" customHeight="1"/>
    <row r="327" ht="6.75" customHeight="1"/>
    <row r="328" ht="12" customHeight="1"/>
    <row r="329" ht="12" customHeight="1"/>
    <row r="330" ht="12" customHeight="1"/>
    <row r="331" ht="12" customHeight="1"/>
    <row r="332" ht="12" customHeight="1"/>
    <row r="333" ht="6.75" customHeight="1"/>
    <row r="334" ht="12" customHeight="1"/>
    <row r="335" ht="6.75" customHeight="1"/>
    <row r="336" ht="12" customHeight="1"/>
    <row r="337" ht="12" customHeight="1"/>
    <row r="338" ht="12" customHeight="1"/>
    <row r="339" ht="12" customHeight="1"/>
    <row r="340" ht="5.25" customHeight="1"/>
    <row r="341" ht="4.5" customHeight="1"/>
    <row r="342" ht="11.25"/>
    <row r="343" ht="12.75" customHeight="1"/>
    <row r="344" ht="1.5" customHeight="1"/>
    <row r="345" ht="6.75" customHeight="1"/>
    <row r="346" ht="21.75" customHeight="1"/>
    <row r="347" ht="21.75" customHeight="1"/>
    <row r="348" ht="21.75" customHeight="1"/>
    <row r="349" ht="7.5" customHeight="1"/>
    <row r="350" ht="4.5" customHeight="1"/>
    <row r="351" ht="15" customHeight="1"/>
    <row r="352" ht="15" customHeight="1"/>
    <row r="353" ht="47.25" customHeight="1"/>
    <row r="354" ht="25.5" customHeight="1"/>
    <row r="355" ht="6.75" customHeight="1"/>
    <row r="356" ht="13.5" customHeight="1"/>
    <row r="357" ht="6.75" customHeight="1"/>
    <row r="358" ht="12" customHeight="1"/>
    <row r="359" ht="6.75" customHeight="1"/>
    <row r="360" ht="12" customHeight="1"/>
    <row r="361" ht="12" customHeight="1"/>
    <row r="362" ht="12" customHeight="1"/>
    <row r="363" ht="12" customHeight="1"/>
    <row r="364" ht="12" customHeight="1"/>
    <row r="365" ht="6.75" customHeight="1"/>
    <row r="366" ht="12" customHeight="1"/>
    <row r="367" ht="12" customHeight="1"/>
    <row r="368" ht="12" customHeight="1"/>
    <row r="369" ht="12" customHeight="1"/>
    <row r="370" ht="12" customHeight="1"/>
    <row r="371" ht="6.75" customHeight="1"/>
    <row r="372" ht="12" customHeight="1"/>
    <row r="373" ht="12" customHeight="1"/>
    <row r="374" ht="12" customHeight="1"/>
    <row r="375" ht="12" customHeight="1"/>
    <row r="376" ht="12" customHeight="1"/>
    <row r="377" ht="6.75" customHeight="1"/>
    <row r="378" ht="12" customHeight="1"/>
    <row r="379" ht="6.75" customHeight="1"/>
    <row r="380" ht="12" customHeight="1"/>
    <row r="381" ht="12" customHeight="1"/>
    <row r="382" ht="12" customHeight="1"/>
    <row r="383" ht="12" customHeight="1"/>
    <row r="384" ht="6.75" customHeight="1"/>
    <row r="385" ht="12" customHeight="1"/>
    <row r="386" ht="6.75" customHeight="1"/>
    <row r="387" ht="12" customHeight="1"/>
    <row r="388" ht="12" customHeight="1"/>
    <row r="389" ht="12" customHeight="1"/>
    <row r="390" ht="12" customHeight="1"/>
    <row r="391" ht="12" customHeight="1"/>
    <row r="392" ht="6.75" customHeight="1"/>
    <row r="393" ht="12" customHeight="1"/>
    <row r="394" ht="12" customHeight="1"/>
    <row r="395" ht="12" customHeight="1"/>
    <row r="396" ht="12" customHeight="1"/>
    <row r="397" ht="12" customHeight="1"/>
    <row r="398" ht="6.75" customHeight="1"/>
    <row r="399" ht="12" customHeight="1"/>
    <row r="400" ht="12" customHeight="1"/>
    <row r="401" ht="12" customHeight="1"/>
    <row r="402" ht="12" customHeight="1"/>
    <row r="403" ht="12" customHeight="1"/>
    <row r="404" ht="6.75" customHeight="1"/>
    <row r="405" ht="12" customHeight="1"/>
    <row r="406" ht="6.75" customHeight="1"/>
    <row r="407" ht="12" customHeight="1"/>
    <row r="408" ht="12" customHeight="1"/>
    <row r="409" ht="12" customHeight="1"/>
    <row r="410" ht="12" customHeight="1"/>
    <row r="411" ht="6.75" customHeight="1"/>
    <row r="412" ht="12" customHeight="1"/>
    <row r="413" ht="6.75" customHeight="1"/>
    <row r="414" ht="12" customHeight="1"/>
    <row r="415" ht="12" customHeight="1"/>
    <row r="416" ht="12" customHeight="1"/>
    <row r="417" ht="12" customHeight="1"/>
    <row r="418" ht="12" customHeight="1"/>
    <row r="419" ht="6.75" customHeight="1"/>
    <row r="420" ht="12" customHeight="1"/>
    <row r="421" ht="12" customHeight="1"/>
    <row r="422" ht="12" customHeight="1"/>
    <row r="423" ht="12" customHeight="1"/>
    <row r="424" ht="12" customHeight="1"/>
    <row r="425" ht="6.75" customHeight="1"/>
    <row r="426" ht="12" customHeight="1"/>
    <row r="427" ht="12" customHeight="1"/>
    <row r="428" ht="12" customHeight="1"/>
    <row r="429" ht="12" customHeight="1"/>
    <row r="430" ht="12" customHeight="1"/>
    <row r="431" ht="6.75" customHeight="1"/>
    <row r="432" ht="12" customHeight="1"/>
    <row r="433" ht="6.75" customHeight="1"/>
    <row r="434" ht="12" customHeight="1"/>
    <row r="435" ht="12" customHeight="1"/>
    <row r="436" ht="12" customHeight="1"/>
    <row r="437" ht="12" customHeight="1"/>
    <row r="438" ht="5.25" customHeight="1"/>
    <row r="439" ht="4.5" customHeight="1"/>
    <row r="440" ht="11.25"/>
    <row r="441" ht="12.75" customHeight="1"/>
    <row r="442" ht="1.5" customHeight="1"/>
    <row r="443" ht="6.75" customHeight="1"/>
    <row r="444" ht="21.75" customHeight="1"/>
    <row r="445" ht="21.75" customHeight="1"/>
    <row r="446" ht="21.75" customHeight="1"/>
    <row r="447" ht="7.5" customHeight="1"/>
    <row r="448" ht="4.5" customHeight="1"/>
    <row r="449" ht="15" customHeight="1"/>
    <row r="450" ht="15" customHeight="1"/>
    <row r="451" ht="47.25" customHeight="1"/>
    <row r="452" ht="25.5" customHeight="1"/>
    <row r="453" ht="6.75" customHeight="1"/>
    <row r="454" ht="13.5" customHeight="1"/>
    <row r="455" ht="6.75" customHeight="1"/>
    <row r="456" ht="12" customHeight="1"/>
    <row r="457" ht="6.75" customHeight="1"/>
    <row r="458" ht="12" customHeight="1"/>
    <row r="459" ht="12" customHeight="1"/>
    <row r="460" ht="12" customHeight="1"/>
    <row r="461" ht="12" customHeight="1"/>
    <row r="462" ht="12" customHeight="1"/>
    <row r="463" ht="6.75" customHeight="1"/>
    <row r="464" ht="12" customHeight="1"/>
    <row r="465" ht="12" customHeight="1"/>
    <row r="466" ht="12" customHeight="1"/>
    <row r="467" ht="12" customHeight="1"/>
    <row r="468" ht="12" customHeight="1"/>
    <row r="469" ht="6.75" customHeight="1"/>
    <row r="470" ht="12" customHeight="1"/>
    <row r="471" ht="12" customHeight="1"/>
    <row r="472" ht="12" customHeight="1"/>
    <row r="473" ht="12" customHeight="1"/>
    <row r="474" ht="12" customHeight="1"/>
    <row r="475" ht="6.75" customHeight="1"/>
    <row r="476" ht="12" customHeight="1"/>
    <row r="477" ht="6.75" customHeight="1"/>
    <row r="478" ht="12" customHeight="1"/>
    <row r="479" ht="12" customHeight="1"/>
    <row r="480" ht="12" customHeight="1"/>
    <row r="481" ht="12" customHeight="1"/>
    <row r="482" ht="6.75" customHeight="1"/>
    <row r="483" ht="12" customHeight="1"/>
    <row r="484" ht="6.75" customHeight="1"/>
    <row r="485" ht="12" customHeight="1"/>
    <row r="486" ht="12" customHeight="1"/>
    <row r="487" ht="12" customHeight="1"/>
    <row r="488" ht="12" customHeight="1"/>
    <row r="489" ht="12" customHeight="1"/>
    <row r="490" ht="6.75" customHeight="1"/>
    <row r="491" ht="12" customHeight="1"/>
    <row r="492" ht="12" customHeight="1"/>
    <row r="493" ht="12" customHeight="1"/>
    <row r="494" ht="12" customHeight="1"/>
    <row r="495" ht="12" customHeight="1"/>
    <row r="496" ht="6.75" customHeight="1"/>
    <row r="497" ht="12" customHeight="1"/>
    <row r="498" ht="12" customHeight="1"/>
    <row r="499" ht="12" customHeight="1"/>
    <row r="500" ht="12" customHeight="1"/>
    <row r="501" ht="12" customHeight="1"/>
    <row r="502" ht="6.75" customHeight="1"/>
    <row r="503" ht="12" customHeight="1"/>
    <row r="504" ht="6.75" customHeight="1"/>
    <row r="505" ht="12" customHeight="1"/>
    <row r="506" ht="12" customHeight="1"/>
    <row r="507" ht="12" customHeight="1"/>
    <row r="508" ht="12" customHeight="1"/>
    <row r="509" ht="6.75" customHeight="1"/>
    <row r="510" ht="12" customHeight="1"/>
    <row r="511" ht="6.75" customHeight="1"/>
    <row r="512" ht="12" customHeight="1"/>
    <row r="513" ht="12" customHeight="1"/>
    <row r="514" ht="12" customHeight="1"/>
    <row r="515" ht="12" customHeight="1"/>
    <row r="516" ht="12" customHeight="1"/>
    <row r="517" ht="6.75" customHeight="1"/>
    <row r="518" ht="12" customHeight="1"/>
    <row r="519" ht="12" customHeight="1"/>
    <row r="520" ht="12" customHeight="1"/>
    <row r="521" ht="12" customHeight="1"/>
    <row r="522" ht="12" customHeight="1"/>
    <row r="523" ht="6.75" customHeight="1"/>
    <row r="524" ht="12" customHeight="1"/>
    <row r="525" ht="12" customHeight="1"/>
    <row r="526" ht="12" customHeight="1"/>
    <row r="527" ht="12" customHeight="1"/>
    <row r="528" ht="12" customHeight="1"/>
    <row r="529" ht="6.75" customHeight="1"/>
    <row r="530" ht="12" customHeight="1"/>
    <row r="531" ht="6.75" customHeight="1"/>
    <row r="532" ht="12" customHeight="1"/>
    <row r="533" ht="12" customHeight="1"/>
    <row r="534" ht="12" customHeight="1"/>
    <row r="535" ht="12" customHeight="1"/>
    <row r="536" ht="5.25" customHeight="1"/>
    <row r="537" ht="4.5" customHeight="1"/>
    <row r="538" ht="11.25"/>
    <row r="539" ht="12.75" customHeight="1"/>
    <row r="540" ht="1.5" customHeight="1"/>
  </sheetData>
  <mergeCells count="16">
    <mergeCell ref="C24:E24"/>
    <mergeCell ref="C45:E45"/>
    <mergeCell ref="C66:E66"/>
    <mergeCell ref="C29:E29"/>
    <mergeCell ref="C50:E50"/>
    <mergeCell ref="C71:E71"/>
    <mergeCell ref="D25:E25"/>
    <mergeCell ref="D46:E46"/>
    <mergeCell ref="D67:E67"/>
    <mergeCell ref="F5:T5"/>
    <mergeCell ref="AC5:AM5"/>
    <mergeCell ref="C1:Y1"/>
    <mergeCell ref="AD1:AJ1"/>
    <mergeCell ref="A5:E7"/>
    <mergeCell ref="G6:H6"/>
    <mergeCell ref="AC6:AD6"/>
  </mergeCells>
  <printOptions/>
  <pageMargins left="0.5118110236220472" right="0.5511811023622047" top="0.6692913385826772" bottom="0.7874015748031497" header="0.2755905511811024" footer="0.5118110236220472"/>
  <pageSetup horizontalDpi="600" verticalDpi="600" orientation="portrait" pageOrder="overThenDown" paperSize="9" scale="54" r:id="rId1"/>
  <rowBreaks count="1" manualBreakCount="1">
    <brk id="72" max="255" man="1"/>
  </rowBreaks>
  <colBreaks count="1" manualBreakCount="1">
    <brk id="27" max="149" man="1"/>
  </colBreaks>
  <ignoredErrors>
    <ignoredError sqref="G5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k0019305</cp:lastModifiedBy>
  <cp:lastPrinted>2012-05-21T07:05:06Z</cp:lastPrinted>
  <dcterms:created xsi:type="dcterms:W3CDTF">1997-01-08T22:48:59Z</dcterms:created>
  <dcterms:modified xsi:type="dcterms:W3CDTF">2012-05-23T02:51:18Z</dcterms:modified>
  <cp:category/>
  <cp:version/>
  <cp:contentType/>
  <cp:contentStatus/>
</cp:coreProperties>
</file>