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7650" windowHeight="8970" tabRatio="604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７表" sheetId="7" r:id="rId7"/>
    <sheet name="8表" sheetId="8" r:id="rId8"/>
    <sheet name="9表" sheetId="9" r:id="rId9"/>
    <sheet name="10表" sheetId="10" r:id="rId10"/>
    <sheet name="11表" sheetId="11" r:id="rId11"/>
    <sheet name="12表" sheetId="12" r:id="rId12"/>
    <sheet name="13表" sheetId="13" r:id="rId13"/>
    <sheet name="14表" sheetId="14" r:id="rId14"/>
    <sheet name="15表" sheetId="15" r:id="rId15"/>
    <sheet name="16表" sheetId="16" r:id="rId16"/>
    <sheet name="17表" sheetId="17" r:id="rId17"/>
    <sheet name="18表" sheetId="18" r:id="rId18"/>
  </sheets>
  <definedNames>
    <definedName name="_xlnm.Print_Area" localSheetId="9">'10表'!$A$1:$H$28</definedName>
    <definedName name="_xlnm.Print_Area" localSheetId="10">'11表'!$A$1:$G$14</definedName>
    <definedName name="_xlnm.Print_Area" localSheetId="11">'12表'!$A$1:$G$12</definedName>
    <definedName name="_xlnm.Print_Area" localSheetId="12">'13表'!$A$1:$H$28</definedName>
    <definedName name="_xlnm.Print_Area" localSheetId="13">'14表'!$A$1:$F$10</definedName>
    <definedName name="_xlnm.Print_Area" localSheetId="14">'15表'!$A$1:$G$8</definedName>
    <definedName name="_xlnm.Print_Area" localSheetId="15">'16表'!$A$1:$H$28</definedName>
    <definedName name="_xlnm.Print_Area" localSheetId="0">'1表'!$A$1:$G$21</definedName>
    <definedName name="_xlnm.Print_Area" localSheetId="2">'3表'!$A$1:$G$11</definedName>
    <definedName name="_xlnm.Print_Area" localSheetId="3">'4表'!$A$1:$H$28</definedName>
    <definedName name="_xlnm.Print_Area" localSheetId="4">'5表'!$A$1:$F$9</definedName>
    <definedName name="_xlnm.Print_Area" localSheetId="5">'6表'!$A$1:$G$11</definedName>
    <definedName name="_xlnm.Print_Area" localSheetId="6">'７表'!$A$1:$H$28</definedName>
    <definedName name="_xlnm.Print_Area" localSheetId="7">'8表'!$A$1:$F$12</definedName>
    <definedName name="_xlnm.Print_Area" localSheetId="8">'9表'!$A$1:$G$11</definedName>
  </definedNames>
  <calcPr fullCalcOnLoad="1"/>
</workbook>
</file>

<file path=xl/sharedStrings.xml><?xml version="1.0" encoding="utf-8"?>
<sst xmlns="http://schemas.openxmlformats.org/spreadsheetml/2006/main" count="568" uniqueCount="219">
  <si>
    <t xml:space="preserve">500以上 </t>
  </si>
  <si>
    <t>Ｘ</t>
  </si>
  <si>
    <t>食料品</t>
  </si>
  <si>
    <t>構成比(%)</t>
  </si>
  <si>
    <t>従業者数</t>
  </si>
  <si>
    <t>製造品出荷額等</t>
  </si>
  <si>
    <t>構成比(%)</t>
  </si>
  <si>
    <t>電気機械</t>
  </si>
  <si>
    <t>一般機械</t>
  </si>
  <si>
    <t>構成比(%)</t>
  </si>
  <si>
    <t>4～9</t>
  </si>
  <si>
    <t>500以上</t>
  </si>
  <si>
    <t>事業所数</t>
  </si>
  <si>
    <t>従業者数</t>
  </si>
  <si>
    <t>製造品出荷額等</t>
  </si>
  <si>
    <t>付加価値額</t>
  </si>
  <si>
    <t>万円</t>
  </si>
  <si>
    <t>情報機械</t>
  </si>
  <si>
    <t>電子部品</t>
  </si>
  <si>
    <t>対前年</t>
  </si>
  <si>
    <t>対前年比</t>
  </si>
  <si>
    <t>従業者1人あたり</t>
  </si>
  <si>
    <t>付加価値率</t>
  </si>
  <si>
    <t>増減(人)</t>
  </si>
  <si>
    <t>一般機械</t>
  </si>
  <si>
    <t>電気機械</t>
  </si>
  <si>
    <t>輸送機械</t>
  </si>
  <si>
    <t>精密機械</t>
  </si>
  <si>
    <t>その他</t>
  </si>
  <si>
    <t>100～299</t>
  </si>
  <si>
    <t>総    数</t>
  </si>
  <si>
    <t>-</t>
  </si>
  <si>
    <t>15年</t>
  </si>
  <si>
    <t>事業所数</t>
  </si>
  <si>
    <t>従業者数</t>
  </si>
  <si>
    <t>単位</t>
  </si>
  <si>
    <t>対前年
増減数</t>
  </si>
  <si>
    <t>増減率(％)</t>
  </si>
  <si>
    <t>所</t>
  </si>
  <si>
    <t>人</t>
  </si>
  <si>
    <t>１事業所あたり
製造品出荷額等</t>
  </si>
  <si>
    <t>従業者１人あたり
製造品出荷額等</t>
  </si>
  <si>
    <t>１事業所あたり
従 業 者 数</t>
  </si>
  <si>
    <t>対前年比</t>
  </si>
  <si>
    <t>指    数</t>
  </si>
  <si>
    <t>規     模
（人）</t>
  </si>
  <si>
    <t>対前年</t>
  </si>
  <si>
    <t>(所）</t>
  </si>
  <si>
    <t>増減（所）</t>
  </si>
  <si>
    <t>増減率(%)</t>
  </si>
  <si>
    <t>-</t>
  </si>
  <si>
    <t>産業中分類</t>
  </si>
  <si>
    <t>増減 (所)</t>
  </si>
  <si>
    <t>-</t>
  </si>
  <si>
    <t>対前年比</t>
  </si>
  <si>
    <t>１事業所あたり</t>
  </si>
  <si>
    <t>(人）</t>
  </si>
  <si>
    <t>Ｘ</t>
  </si>
  <si>
    <t>精密機械</t>
  </si>
  <si>
    <t>その他</t>
  </si>
  <si>
    <t>製 造 品
出荷額等</t>
  </si>
  <si>
    <t>１事業所
あ た り</t>
  </si>
  <si>
    <t>従 業 者
１人あたり</t>
  </si>
  <si>
    <t>規   模
（人）</t>
  </si>
  <si>
    <t>(万円）</t>
  </si>
  <si>
    <t>増減(万円)</t>
  </si>
  <si>
    <t>第10表　産業中分類別製造品出荷額等</t>
  </si>
  <si>
    <t>産業中分類</t>
  </si>
  <si>
    <t>対前年</t>
  </si>
  <si>
    <t>4～9</t>
  </si>
  <si>
    <t>10～19</t>
  </si>
  <si>
    <t>-</t>
  </si>
  <si>
    <t>20～29</t>
  </si>
  <si>
    <t>30～99</t>
  </si>
  <si>
    <t>300～499</t>
  </si>
  <si>
    <t>飲料・たばこ</t>
  </si>
  <si>
    <t>-</t>
  </si>
  <si>
    <t>ﾌﾟﾗｽﾁｯｸ</t>
  </si>
  <si>
    <t>パルプ・紙</t>
  </si>
  <si>
    <t>石油・石炭</t>
  </si>
  <si>
    <t>なめし革</t>
  </si>
  <si>
    <t>窯業・土石</t>
  </si>
  <si>
    <t>-</t>
  </si>
  <si>
    <t xml:space="preserve">(単位：万円、％) </t>
  </si>
  <si>
    <t>資産投資額</t>
  </si>
  <si>
    <t>対　前　年</t>
  </si>
  <si>
    <t>増減率（％）</t>
  </si>
  <si>
    <t>年  次</t>
  </si>
  <si>
    <t>（所）</t>
  </si>
  <si>
    <t>（人）</t>
  </si>
  <si>
    <t>（万円）</t>
  </si>
  <si>
    <t>飲料・たばこ</t>
  </si>
  <si>
    <t>有形固定資産投資額</t>
  </si>
  <si>
    <t>増 減     （万円）</t>
  </si>
  <si>
    <t>15年</t>
  </si>
  <si>
    <t>-</t>
  </si>
  <si>
    <t>16年</t>
  </si>
  <si>
    <t>平成16年</t>
  </si>
  <si>
    <t>16年</t>
  </si>
  <si>
    <t>平成15年</t>
  </si>
  <si>
    <t>第2表　年次別事業所数　　</t>
  </si>
  <si>
    <t>第3表　従業者規模別事業所数　　　　　　　　</t>
  </si>
  <si>
    <t>第4表　産業中分類別事業所数　</t>
  </si>
  <si>
    <t>第5表  年次別従業者数　　</t>
  </si>
  <si>
    <t>第6表　従業者規模別従業者数</t>
  </si>
  <si>
    <t>第7表　産業中分類別従業者数　</t>
  </si>
  <si>
    <t>第8表　年次別製造品出荷額等　　</t>
  </si>
  <si>
    <t>第9表　従業者規模別製造品出荷額等</t>
  </si>
  <si>
    <t>2　　事　業　所　数</t>
  </si>
  <si>
    <t>1　　概　　況　　</t>
  </si>
  <si>
    <t>3　　従　業　者　数</t>
  </si>
  <si>
    <t>4　　製造品出荷額等</t>
  </si>
  <si>
    <t>平成17年</t>
  </si>
  <si>
    <t>17年</t>
  </si>
  <si>
    <t>17年</t>
  </si>
  <si>
    <t>食料品</t>
  </si>
  <si>
    <t>ﾌﾟﾗｽﾁｯｸ</t>
  </si>
  <si>
    <t>繊　維</t>
  </si>
  <si>
    <t>衣　服</t>
  </si>
  <si>
    <t>木　材</t>
  </si>
  <si>
    <t>家　具</t>
  </si>
  <si>
    <t>印　刷</t>
  </si>
  <si>
    <t>化　学</t>
  </si>
  <si>
    <t>ゴ　ム</t>
  </si>
  <si>
    <t>鉄　鋼</t>
  </si>
  <si>
    <t>非　鉄</t>
  </si>
  <si>
    <t>金　属</t>
  </si>
  <si>
    <t>パルプ・紙</t>
  </si>
  <si>
    <t>石油・石炭</t>
  </si>
  <si>
    <t>なめし革</t>
  </si>
  <si>
    <t>窯業・土石</t>
  </si>
  <si>
    <t>繊　維</t>
  </si>
  <si>
    <t>衣　服</t>
  </si>
  <si>
    <t>木　材</t>
  </si>
  <si>
    <t>家　具</t>
  </si>
  <si>
    <t>印　刷</t>
  </si>
  <si>
    <t>化　学</t>
  </si>
  <si>
    <t>ゴ　ム</t>
  </si>
  <si>
    <t>非　鉄</t>
  </si>
  <si>
    <t>金　属</t>
  </si>
  <si>
    <t>区    分</t>
  </si>
  <si>
    <t>16年</t>
  </si>
  <si>
    <t>17年</t>
  </si>
  <si>
    <t xml:space="preserve">(単位：万円、％) </t>
  </si>
  <si>
    <t>非　鉄</t>
  </si>
  <si>
    <t>区分</t>
  </si>
  <si>
    <t>従業者</t>
  </si>
  <si>
    <t>生産額</t>
  </si>
  <si>
    <t>構成比(%)</t>
  </si>
  <si>
    <t>平成18年</t>
  </si>
  <si>
    <t>18年</t>
  </si>
  <si>
    <t>18年</t>
  </si>
  <si>
    <t>平成18年</t>
  </si>
  <si>
    <t>18年</t>
  </si>
  <si>
    <t>総    数</t>
  </si>
  <si>
    <t>4 ～ 9</t>
  </si>
  <si>
    <t>10～19</t>
  </si>
  <si>
    <t>20～29</t>
  </si>
  <si>
    <t>30～99</t>
  </si>
  <si>
    <t>100～299</t>
  </si>
  <si>
    <t>300～499</t>
  </si>
  <si>
    <t>総    数</t>
  </si>
  <si>
    <t>平成1８年</t>
  </si>
  <si>
    <t>計</t>
  </si>
  <si>
    <t>平成19年</t>
  </si>
  <si>
    <t>19年/18年</t>
  </si>
  <si>
    <t>　従業者数は、14,867人で、前年に比べ893人、6.4％増加している。</t>
  </si>
  <si>
    <t>　付加価値額は、1,641億3,122万円で、前年に比べ9億7,535万円、0.6％減少している。</t>
  </si>
  <si>
    <t>　資産投資額は、225億630万円で、前年に比べ68億579万円、43.3％増加している。</t>
  </si>
  <si>
    <t>平成19年</t>
  </si>
  <si>
    <t>平成19年</t>
  </si>
  <si>
    <t>平成18年</t>
  </si>
  <si>
    <t>飲料・たばこ</t>
  </si>
  <si>
    <t>繊　維</t>
  </si>
  <si>
    <t>衣　服</t>
  </si>
  <si>
    <t>木　材</t>
  </si>
  <si>
    <t>家　具</t>
  </si>
  <si>
    <t>パルプ・紙</t>
  </si>
  <si>
    <t>印　刷</t>
  </si>
  <si>
    <t>化　学</t>
  </si>
  <si>
    <t>ゴ　ム</t>
  </si>
  <si>
    <t>500以上</t>
  </si>
  <si>
    <t>平成1９年</t>
  </si>
  <si>
    <t>19年</t>
  </si>
  <si>
    <t xml:space="preserve"> (単位：所、％、指数：平成15年＝100）</t>
  </si>
  <si>
    <t>19年</t>
  </si>
  <si>
    <t>19年</t>
  </si>
  <si>
    <t>(注）従業員30人以上の事業所。</t>
  </si>
  <si>
    <t xml:space="preserve"> (単位：人、％、指数：平成15年＝100）</t>
  </si>
  <si>
    <t xml:space="preserve"> (単位：万円、％、指数：平成15年＝100）</t>
  </si>
  <si>
    <t>第11表　年次別付加価値額　</t>
  </si>
  <si>
    <t>第12表　従業者規模別付加価値額</t>
  </si>
  <si>
    <t>第13表  産業中分類付加価値額</t>
  </si>
  <si>
    <t>第14表　年次別資産投資額</t>
  </si>
  <si>
    <t>第15表　従業者規模別資産投資額</t>
  </si>
  <si>
    <t>第16表　産業中分類別資産投資額</t>
  </si>
  <si>
    <t>第17表　年次別誘致工場の推移</t>
  </si>
  <si>
    <t>第1表　　指　　標</t>
  </si>
  <si>
    <t>区     分</t>
  </si>
  <si>
    <t>平成19年</t>
  </si>
  <si>
    <t>平成18年</t>
  </si>
  <si>
    <t>事業所数</t>
  </si>
  <si>
    <t>％減少している。</t>
  </si>
  <si>
    <t>　本市の工業の生産活動を見ると、事業所数は508事業所で、前年に比べ16事業所、3.1</t>
  </si>
  <si>
    <t>　製造品出荷額は、4,464億6,705万円で、前年に比べ526億8,971万円、13.4％増加して</t>
  </si>
  <si>
    <t>いる。</t>
  </si>
  <si>
    <t>年  次</t>
  </si>
  <si>
    <t>平成16年</t>
  </si>
  <si>
    <t>平成17年</t>
  </si>
  <si>
    <t>平成18年</t>
  </si>
  <si>
    <t>平成19年</t>
  </si>
  <si>
    <t>リース契約額</t>
  </si>
  <si>
    <t>金額（万円）</t>
  </si>
  <si>
    <t>リース支払額</t>
  </si>
  <si>
    <r>
      <t>７　　誘致工場の推移</t>
    </r>
    <r>
      <rPr>
        <sz val="12"/>
        <rFont val="ＭＳ 明朝"/>
        <family val="1"/>
      </rPr>
      <t>（４人以上の事業所）</t>
    </r>
  </si>
  <si>
    <t>６　　資産投資額</t>
  </si>
  <si>
    <t>５　　付加価値額</t>
  </si>
  <si>
    <r>
      <t>８　リース契約額・支払額の推移　</t>
    </r>
    <r>
      <rPr>
        <sz val="11"/>
        <rFont val="ＭＳ 明朝"/>
        <family val="1"/>
      </rPr>
      <t>（従業者30人以上の事業所）</t>
    </r>
  </si>
  <si>
    <t>第18表　年次別リース契約額・支払額の推移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</si>
</sst>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_);\(#,##0.0\)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_);\(0\)"/>
    <numFmt numFmtId="185" formatCode="0;&quot;△ &quot;0"/>
    <numFmt numFmtId="186" formatCode="0.0;&quot;△ &quot;0.0"/>
    <numFmt numFmtId="187" formatCode="0.0000000"/>
    <numFmt numFmtId="188" formatCode="0.0_);[Red]\(0.0\)"/>
    <numFmt numFmtId="189" formatCode="#,##0;&quot;△ &quot;#,##0"/>
    <numFmt numFmtId="190" formatCode="#,##0.0;[Red]\-#,##0.0"/>
    <numFmt numFmtId="191" formatCode="#,##0.0;&quot;△ &quot;#,##0.0"/>
    <numFmt numFmtId="192" formatCode="0.0_);\(0.0\)"/>
    <numFmt numFmtId="193" formatCode="0.000000000000_);[Red]\(0.000000000000\)"/>
    <numFmt numFmtId="194" formatCode="0.00000000000_);[Red]\(0.00000000000\)"/>
    <numFmt numFmtId="195" formatCode="0.0000000000_);[Red]\(0.0000000000\)"/>
    <numFmt numFmtId="196" formatCode="0.000000000_);[Red]\(0.000000000\)"/>
    <numFmt numFmtId="197" formatCode="0.00000000_);[Red]\(0.00000000\)"/>
    <numFmt numFmtId="198" formatCode="0.0000000_);[Red]\(0.0000000\)"/>
    <numFmt numFmtId="199" formatCode="0.000000_);[Red]\(0.000000\)"/>
    <numFmt numFmtId="200" formatCode="0.00000_);[Red]\(0.00000\)"/>
    <numFmt numFmtId="201" formatCode="0.0000_);[Red]\(0.0000\)"/>
    <numFmt numFmtId="202" formatCode="0.000_);[Red]\(0.000\)"/>
    <numFmt numFmtId="203" formatCode="0.00_);[Red]\(0.00\)"/>
    <numFmt numFmtId="204" formatCode="0.00000000"/>
    <numFmt numFmtId="205" formatCode="0.0%"/>
    <numFmt numFmtId="206" formatCode="[&lt;=999]000;000\-00"/>
    <numFmt numFmtId="207" formatCode="0_);[Red]\(0\)"/>
    <numFmt numFmtId="208" formatCode="0.000000000"/>
    <numFmt numFmtId="209" formatCode="#,##0.00;&quot;△ &quot;#,##0.00"/>
    <numFmt numFmtId="210" formatCode="0.0_ "/>
    <numFmt numFmtId="211" formatCode="0.00;&quot;△ &quot;0.00"/>
    <numFmt numFmtId="212" formatCode="#,##0_);[Red]\(#,##0\)"/>
    <numFmt numFmtId="213" formatCode="&quot;\&quot;#,##0.0_);\(&quot;\&quot;#,##0.0\)"/>
    <numFmt numFmtId="214" formatCode="0.0000000000000_);[Red]\(0.0000000000000\)"/>
    <numFmt numFmtId="215" formatCode="0.00000000000000_);[Red]\(0.00000000000000\)"/>
    <numFmt numFmtId="216" formatCode="0.000000000000000_);[Red]\(0.000000000000000\)"/>
    <numFmt numFmtId="217" formatCode="0.0000000000000000_);[Red]\(0.0000000000000000\)"/>
    <numFmt numFmtId="218" formatCode="#,##0.0_ "/>
    <numFmt numFmtId="219" formatCode="#,##0.0_ ;[Red]\-#,##0.0\ "/>
    <numFmt numFmtId="220" formatCode="#,##0_ "/>
    <numFmt numFmtId="221" formatCode="0.000%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 "/>
    <numFmt numFmtId="226" formatCode="#,##0.0_);[Red]\(#,##0.0\)"/>
    <numFmt numFmtId="227" formatCode="0.0000_ "/>
    <numFmt numFmtId="228" formatCode="0.000_ "/>
    <numFmt numFmtId="229" formatCode="0.00_ "/>
    <numFmt numFmtId="230" formatCode="&quot;\&quot;#,##0.0;[Red]&quot;\&quot;\-#,##0.0"/>
    <numFmt numFmtId="231" formatCode="0.00_);\(0.00\)"/>
    <numFmt numFmtId="232" formatCode="#,##0_ ;[Red]\-#,##0\ "/>
    <numFmt numFmtId="233" formatCode="#,##0.000;[Red]\-#,##0.000"/>
    <numFmt numFmtId="234" formatCode="&quot;\&quot;#,##0_);[Red]\(&quot;\&quot;#,##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2"/>
      <color indexed="8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6" fontId="5" fillId="0" borderId="2" xfId="0" applyNumberFormat="1" applyFont="1" applyBorder="1" applyAlignment="1">
      <alignment horizontal="right" vertical="center"/>
    </xf>
    <xf numFmtId="38" fontId="4" fillId="0" borderId="0" xfId="0" applyNumberFormat="1" applyFont="1" applyAlignment="1">
      <alignment/>
    </xf>
    <xf numFmtId="38" fontId="5" fillId="0" borderId="0" xfId="17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186" fontId="2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86" fontId="2" fillId="0" borderId="4" xfId="0" applyNumberFormat="1" applyFont="1" applyBorder="1" applyAlignment="1">
      <alignment vertical="center"/>
    </xf>
    <xf numFmtId="38" fontId="5" fillId="0" borderId="0" xfId="17" applyFont="1" applyAlignment="1">
      <alignment vertical="center"/>
    </xf>
    <xf numFmtId="190" fontId="5" fillId="0" borderId="0" xfId="17" applyNumberFormat="1" applyFont="1" applyAlignment="1">
      <alignment vertical="center"/>
    </xf>
    <xf numFmtId="190" fontId="4" fillId="0" borderId="0" xfId="17" applyNumberFormat="1" applyFont="1" applyAlignment="1">
      <alignment/>
    </xf>
    <xf numFmtId="0" fontId="5" fillId="0" borderId="0" xfId="0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189" fontId="4" fillId="0" borderId="0" xfId="0" applyNumberFormat="1" applyFont="1" applyAlignment="1">
      <alignment/>
    </xf>
    <xf numFmtId="0" fontId="3" fillId="0" borderId="0" xfId="0" applyFont="1" applyFill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90" fontId="2" fillId="0" borderId="6" xfId="17" applyNumberFormat="1" applyFont="1" applyBorder="1" applyAlignment="1">
      <alignment vertical="center"/>
    </xf>
    <xf numFmtId="189" fontId="5" fillId="0" borderId="3" xfId="17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38" fontId="5" fillId="0" borderId="0" xfId="17" applyFont="1" applyFill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186" fontId="9" fillId="0" borderId="2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189" fontId="9" fillId="0" borderId="1" xfId="0" applyNumberFormat="1" applyFont="1" applyBorder="1" applyAlignment="1">
      <alignment horizontal="right" vertical="center"/>
    </xf>
    <xf numFmtId="189" fontId="5" fillId="0" borderId="3" xfId="0" applyNumberFormat="1" applyFont="1" applyBorder="1" applyAlignment="1">
      <alignment horizontal="right" vertical="center"/>
    </xf>
    <xf numFmtId="189" fontId="5" fillId="0" borderId="1" xfId="17" applyNumberFormat="1" applyFont="1" applyBorder="1" applyAlignment="1">
      <alignment horizontal="right" vertical="center"/>
    </xf>
    <xf numFmtId="38" fontId="4" fillId="0" borderId="6" xfId="17" applyFont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89" fontId="9" fillId="0" borderId="1" xfId="17" applyNumberFormat="1" applyFont="1" applyBorder="1" applyAlignment="1">
      <alignment vertical="center"/>
    </xf>
    <xf numFmtId="189" fontId="9" fillId="0" borderId="2" xfId="0" applyNumberFormat="1" applyFont="1" applyBorder="1" applyAlignment="1">
      <alignment horizontal="right" vertical="center"/>
    </xf>
    <xf numFmtId="189" fontId="2" fillId="0" borderId="8" xfId="17" applyNumberFormat="1" applyFont="1" applyBorder="1" applyAlignment="1">
      <alignment vertical="center"/>
    </xf>
    <xf numFmtId="189" fontId="2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3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19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" xfId="17" applyFont="1" applyBorder="1" applyAlignment="1">
      <alignment/>
    </xf>
    <xf numFmtId="191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210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176" fontId="5" fillId="0" borderId="2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185" fontId="5" fillId="0" borderId="3" xfId="0" applyNumberFormat="1" applyFont="1" applyBorder="1" applyAlignment="1">
      <alignment vertical="center"/>
    </xf>
    <xf numFmtId="185" fontId="5" fillId="0" borderId="3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85" fontId="2" fillId="0" borderId="9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 wrapText="1"/>
    </xf>
    <xf numFmtId="186" fontId="5" fillId="0" borderId="3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5" fillId="0" borderId="11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0" fontId="0" fillId="0" borderId="0" xfId="0" applyFont="1" applyAlignment="1">
      <alignment/>
    </xf>
    <xf numFmtId="38" fontId="5" fillId="0" borderId="1" xfId="17" applyFont="1" applyBorder="1" applyAlignment="1">
      <alignment vertical="center"/>
    </xf>
    <xf numFmtId="177" fontId="5" fillId="0" borderId="2" xfId="17" applyNumberFormat="1" applyFont="1" applyBorder="1" applyAlignment="1">
      <alignment horizontal="right" vertical="center"/>
    </xf>
    <xf numFmtId="220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2" fillId="0" borderId="1" xfId="17" applyFont="1" applyBorder="1" applyAlignment="1">
      <alignment vertical="center"/>
    </xf>
    <xf numFmtId="188" fontId="2" fillId="0" borderId="4" xfId="0" applyNumberFormat="1" applyFont="1" applyBorder="1" applyAlignment="1">
      <alignment vertical="center"/>
    </xf>
    <xf numFmtId="189" fontId="2" fillId="0" borderId="9" xfId="17" applyNumberFormat="1" applyFont="1" applyBorder="1" applyAlignment="1">
      <alignment vertical="center"/>
    </xf>
    <xf numFmtId="38" fontId="5" fillId="0" borderId="12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/>
    </xf>
    <xf numFmtId="38" fontId="2" fillId="0" borderId="0" xfId="17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3" fontId="5" fillId="0" borderId="7" xfId="0" applyNumberFormat="1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188" fontId="5" fillId="0" borderId="2" xfId="0" applyNumberFormat="1" applyFont="1" applyBorder="1" applyAlignment="1">
      <alignment horizontal="right" vertical="center"/>
    </xf>
    <xf numFmtId="189" fontId="5" fillId="0" borderId="3" xfId="17" applyNumberFormat="1" applyFont="1" applyBorder="1" applyAlignment="1">
      <alignment vertical="center"/>
    </xf>
    <xf numFmtId="212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89" fontId="4" fillId="0" borderId="0" xfId="17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220" fontId="5" fillId="0" borderId="3" xfId="0" applyNumberFormat="1" applyFont="1" applyBorder="1" applyAlignment="1">
      <alignment horizontal="right" vertical="center"/>
    </xf>
    <xf numFmtId="220" fontId="5" fillId="0" borderId="0" xfId="0" applyNumberFormat="1" applyFont="1" applyBorder="1" applyAlignment="1">
      <alignment vertical="center"/>
    </xf>
    <xf numFmtId="220" fontId="5" fillId="0" borderId="0" xfId="0" applyNumberFormat="1" applyFont="1" applyFill="1" applyBorder="1" applyAlignment="1">
      <alignment vertical="center"/>
    </xf>
    <xf numFmtId="220" fontId="5" fillId="0" borderId="0" xfId="0" applyNumberFormat="1" applyFont="1" applyFill="1" applyBorder="1" applyAlignment="1">
      <alignment horizontal="right" vertical="center"/>
    </xf>
    <xf numFmtId="220" fontId="4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212" fontId="5" fillId="0" borderId="3" xfId="0" applyNumberFormat="1" applyFont="1" applyBorder="1" applyAlignment="1">
      <alignment horizontal="right" vertical="center"/>
    </xf>
    <xf numFmtId="192" fontId="5" fillId="0" borderId="1" xfId="17" applyNumberFormat="1" applyFont="1" applyBorder="1" applyAlignment="1">
      <alignment horizontal="right" vertical="center"/>
    </xf>
    <xf numFmtId="177" fontId="5" fillId="0" borderId="3" xfId="17" applyNumberFormat="1" applyFont="1" applyBorder="1" applyAlignment="1">
      <alignment horizontal="right" vertical="center"/>
    </xf>
    <xf numFmtId="38" fontId="5" fillId="0" borderId="7" xfId="17" applyFont="1" applyFill="1" applyBorder="1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212" fontId="5" fillId="0" borderId="5" xfId="17" applyNumberFormat="1" applyFont="1" applyBorder="1" applyAlignment="1">
      <alignment horizontal="right" vertical="center"/>
    </xf>
    <xf numFmtId="212" fontId="5" fillId="0" borderId="5" xfId="0" applyNumberFormat="1" applyFont="1" applyBorder="1" applyAlignment="1">
      <alignment horizontal="right" vertical="center"/>
    </xf>
    <xf numFmtId="189" fontId="5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15" xfId="0" applyFont="1" applyBorder="1" applyAlignment="1">
      <alignment vertical="center"/>
    </xf>
    <xf numFmtId="38" fontId="5" fillId="0" borderId="15" xfId="17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38" fontId="5" fillId="0" borderId="16" xfId="17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89" fontId="9" fillId="0" borderId="18" xfId="0" applyNumberFormat="1" applyFont="1" applyBorder="1" applyAlignment="1">
      <alignment horizontal="right" vertical="center"/>
    </xf>
    <xf numFmtId="38" fontId="2" fillId="0" borderId="9" xfId="17" applyFont="1" applyBorder="1" applyAlignment="1">
      <alignment vertical="center"/>
    </xf>
    <xf numFmtId="190" fontId="2" fillId="0" borderId="4" xfId="17" applyNumberFormat="1" applyFont="1" applyBorder="1" applyAlignment="1">
      <alignment vertical="center"/>
    </xf>
    <xf numFmtId="189" fontId="5" fillId="0" borderId="12" xfId="17" applyNumberFormat="1" applyFont="1" applyBorder="1" applyAlignment="1">
      <alignment horizontal="right" vertical="center"/>
    </xf>
    <xf numFmtId="189" fontId="9" fillId="0" borderId="13" xfId="17" applyNumberFormat="1" applyFont="1" applyBorder="1" applyAlignment="1">
      <alignment vertical="center"/>
    </xf>
    <xf numFmtId="186" fontId="9" fillId="0" borderId="1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38" fontId="5" fillId="0" borderId="6" xfId="17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16" fillId="0" borderId="0" xfId="0" applyFont="1" applyAlignment="1">
      <alignment/>
    </xf>
    <xf numFmtId="186" fontId="2" fillId="0" borderId="5" xfId="0" applyNumberFormat="1" applyFont="1" applyBorder="1" applyAlignment="1">
      <alignment horizontal="right" vertical="center"/>
    </xf>
    <xf numFmtId="186" fontId="5" fillId="0" borderId="5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horizontal="right" vertical="center"/>
    </xf>
    <xf numFmtId="186" fontId="2" fillId="0" borderId="6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186" fontId="2" fillId="0" borderId="5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 shrinkToFit="1"/>
    </xf>
    <xf numFmtId="0" fontId="4" fillId="0" borderId="20" xfId="0" applyFont="1" applyBorder="1" applyAlignment="1">
      <alignment horizontal="distributed" vertical="center" wrapText="1" shrinkToFit="1"/>
    </xf>
    <xf numFmtId="177" fontId="5" fillId="0" borderId="0" xfId="17" applyNumberFormat="1" applyFont="1" applyBorder="1" applyAlignment="1">
      <alignment vertical="center"/>
    </xf>
    <xf numFmtId="186" fontId="5" fillId="0" borderId="5" xfId="0" applyNumberFormat="1" applyFont="1" applyBorder="1" applyAlignment="1">
      <alignment horizontal="right" vertical="center"/>
    </xf>
    <xf numFmtId="188" fontId="5" fillId="0" borderId="5" xfId="17" applyNumberFormat="1" applyFont="1" applyBorder="1" applyAlignment="1">
      <alignment horizontal="right" vertical="center"/>
    </xf>
    <xf numFmtId="188" fontId="5" fillId="0" borderId="5" xfId="0" applyNumberFormat="1" applyFont="1" applyBorder="1" applyAlignment="1">
      <alignment horizontal="right" vertical="center"/>
    </xf>
    <xf numFmtId="192" fontId="5" fillId="0" borderId="5" xfId="17" applyNumberFormat="1" applyFont="1" applyBorder="1" applyAlignment="1">
      <alignment horizontal="right" vertical="center"/>
    </xf>
    <xf numFmtId="186" fontId="9" fillId="0" borderId="5" xfId="0" applyNumberFormat="1" applyFont="1" applyBorder="1" applyAlignment="1">
      <alignment vertical="center"/>
    </xf>
    <xf numFmtId="189" fontId="9" fillId="0" borderId="5" xfId="0" applyNumberFormat="1" applyFont="1" applyBorder="1" applyAlignment="1">
      <alignment horizontal="right" vertical="center"/>
    </xf>
    <xf numFmtId="186" fontId="9" fillId="0" borderId="19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191" fontId="2" fillId="0" borderId="6" xfId="17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185" fontId="9" fillId="0" borderId="3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/>
    </xf>
    <xf numFmtId="38" fontId="4" fillId="0" borderId="13" xfId="17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distributed" vertical="center"/>
    </xf>
    <xf numFmtId="38" fontId="15" fillId="0" borderId="13" xfId="17" applyFont="1" applyBorder="1" applyAlignment="1">
      <alignment horizontal="center" vertical="center"/>
    </xf>
    <xf numFmtId="190" fontId="15" fillId="0" borderId="23" xfId="17" applyNumberFormat="1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5" fillId="0" borderId="25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distributed" vertical="center"/>
    </xf>
    <xf numFmtId="184" fontId="4" fillId="0" borderId="26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190" fontId="4" fillId="0" borderId="23" xfId="17" applyNumberFormat="1" applyFont="1" applyBorder="1" applyAlignment="1">
      <alignment horizontal="distributed" vertical="center"/>
    </xf>
    <xf numFmtId="191" fontId="9" fillId="0" borderId="5" xfId="17" applyNumberFormat="1" applyFont="1" applyBorder="1" applyAlignment="1">
      <alignment vertical="center"/>
    </xf>
    <xf numFmtId="212" fontId="9" fillId="0" borderId="5" xfId="17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191" fontId="9" fillId="0" borderId="19" xfId="17" applyNumberFormat="1" applyFont="1" applyBorder="1" applyAlignment="1">
      <alignment vertical="center"/>
    </xf>
    <xf numFmtId="0" fontId="4" fillId="0" borderId="30" xfId="0" applyFont="1" applyBorder="1" applyAlignment="1">
      <alignment horizontal="distributed"/>
    </xf>
    <xf numFmtId="0" fontId="4" fillId="0" borderId="31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/>
    </xf>
    <xf numFmtId="210" fontId="5" fillId="0" borderId="19" xfId="0" applyNumberFormat="1" applyFont="1" applyBorder="1" applyAlignment="1">
      <alignment vertical="center"/>
    </xf>
    <xf numFmtId="207" fontId="5" fillId="0" borderId="5" xfId="0" applyNumberFormat="1" applyFont="1" applyBorder="1" applyAlignment="1">
      <alignment vertical="center"/>
    </xf>
    <xf numFmtId="188" fontId="5" fillId="0" borderId="5" xfId="0" applyNumberFormat="1" applyFont="1" applyBorder="1" applyAlignment="1">
      <alignment vertical="center"/>
    </xf>
    <xf numFmtId="185" fontId="2" fillId="0" borderId="0" xfId="0" applyNumberFormat="1" applyFont="1" applyAlignment="1">
      <alignment/>
    </xf>
    <xf numFmtId="185" fontId="4" fillId="0" borderId="24" xfId="0" applyNumberFormat="1" applyFont="1" applyBorder="1" applyAlignment="1">
      <alignment horizontal="distributed" vertical="center"/>
    </xf>
    <xf numFmtId="185" fontId="2" fillId="0" borderId="9" xfId="17" applyNumberFormat="1" applyFont="1" applyBorder="1" applyAlignment="1">
      <alignment vertical="center"/>
    </xf>
    <xf numFmtId="185" fontId="5" fillId="0" borderId="3" xfId="17" applyNumberFormat="1" applyFont="1" applyBorder="1" applyAlignment="1">
      <alignment horizontal="right" vertical="center"/>
    </xf>
    <xf numFmtId="185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38" fontId="5" fillId="0" borderId="3" xfId="17" applyFont="1" applyFill="1" applyBorder="1" applyAlignment="1">
      <alignment horizontal="right" vertical="center"/>
    </xf>
    <xf numFmtId="186" fontId="5" fillId="0" borderId="14" xfId="0" applyNumberFormat="1" applyFont="1" applyBorder="1" applyAlignment="1">
      <alignment vertical="center"/>
    </xf>
    <xf numFmtId="212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 horizontal="right" vertical="center"/>
    </xf>
    <xf numFmtId="189" fontId="5" fillId="0" borderId="2" xfId="0" applyNumberFormat="1" applyFont="1" applyBorder="1" applyAlignment="1">
      <alignment horizontal="right" vertical="center"/>
    </xf>
    <xf numFmtId="189" fontId="5" fillId="0" borderId="5" xfId="0" applyNumberFormat="1" applyFont="1" applyBorder="1" applyAlignment="1">
      <alignment horizontal="right" vertical="center"/>
    </xf>
    <xf numFmtId="210" fontId="4" fillId="0" borderId="0" xfId="0" applyNumberFormat="1" applyFont="1" applyAlignment="1">
      <alignment/>
    </xf>
    <xf numFmtId="220" fontId="5" fillId="0" borderId="0" xfId="0" applyNumberFormat="1" applyFont="1" applyBorder="1" applyAlignment="1">
      <alignment horizontal="right" vertical="center"/>
    </xf>
    <xf numFmtId="189" fontId="5" fillId="0" borderId="0" xfId="17" applyNumberFormat="1" applyFont="1" applyBorder="1" applyAlignment="1">
      <alignment horizontal="right" vertical="center"/>
    </xf>
    <xf numFmtId="38" fontId="4" fillId="0" borderId="0" xfId="0" applyNumberFormat="1" applyFont="1" applyAlignment="1">
      <alignment horizontal="right"/>
    </xf>
    <xf numFmtId="207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6" fontId="5" fillId="0" borderId="19" xfId="0" applyNumberFormat="1" applyFont="1" applyFill="1" applyBorder="1" applyAlignment="1">
      <alignment horizontal="right" vertical="center"/>
    </xf>
    <xf numFmtId="212" fontId="5" fillId="0" borderId="1" xfId="17" applyNumberFormat="1" applyFont="1" applyBorder="1" applyAlignment="1">
      <alignment horizontal="right" vertical="center"/>
    </xf>
    <xf numFmtId="185" fontId="5" fillId="0" borderId="1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horizontal="right" vertical="center"/>
    </xf>
    <xf numFmtId="38" fontId="5" fillId="0" borderId="19" xfId="17" applyFont="1" applyFill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225" fontId="5" fillId="0" borderId="0" xfId="0" applyNumberFormat="1" applyFont="1" applyAlignment="1">
      <alignment vertical="center"/>
    </xf>
    <xf numFmtId="186" fontId="9" fillId="0" borderId="1" xfId="0" applyNumberFormat="1" applyFont="1" applyBorder="1" applyAlignment="1">
      <alignment horizontal="right" vertical="center"/>
    </xf>
    <xf numFmtId="186" fontId="2" fillId="0" borderId="0" xfId="0" applyNumberFormat="1" applyFont="1" applyAlignment="1">
      <alignment horizontal="right" vertical="center"/>
    </xf>
    <xf numFmtId="186" fontId="4" fillId="0" borderId="25" xfId="0" applyNumberFormat="1" applyFont="1" applyBorder="1" applyAlignment="1">
      <alignment horizontal="distributed" vertical="center"/>
    </xf>
    <xf numFmtId="186" fontId="4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207" fontId="5" fillId="0" borderId="32" xfId="0" applyNumberFormat="1" applyFont="1" applyBorder="1" applyAlignment="1">
      <alignment vertical="center"/>
    </xf>
    <xf numFmtId="38" fontId="5" fillId="0" borderId="32" xfId="17" applyFont="1" applyBorder="1" applyAlignment="1">
      <alignment vertical="center"/>
    </xf>
    <xf numFmtId="185" fontId="9" fillId="0" borderId="13" xfId="0" applyNumberFormat="1" applyFont="1" applyBorder="1" applyAlignment="1">
      <alignment horizontal="right" vertical="center"/>
    </xf>
    <xf numFmtId="3" fontId="5" fillId="0" borderId="12" xfId="17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177" fontId="4" fillId="0" borderId="0" xfId="17" applyNumberFormat="1" applyFont="1" applyBorder="1" applyAlignment="1">
      <alignment vertical="center"/>
    </xf>
    <xf numFmtId="192" fontId="5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Alignment="1">
      <alignment/>
    </xf>
    <xf numFmtId="226" fontId="5" fillId="0" borderId="0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190" fontId="4" fillId="0" borderId="0" xfId="17" applyNumberFormat="1" applyFont="1" applyBorder="1" applyAlignment="1">
      <alignment/>
    </xf>
    <xf numFmtId="0" fontId="4" fillId="0" borderId="0" xfId="0" applyFont="1" applyAlignment="1">
      <alignment horizontal="right"/>
    </xf>
    <xf numFmtId="212" fontId="1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225" fontId="5" fillId="0" borderId="0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90" fontId="2" fillId="0" borderId="33" xfId="17" applyNumberFormat="1" applyFont="1" applyBorder="1" applyAlignment="1">
      <alignment vertical="center"/>
    </xf>
    <xf numFmtId="185" fontId="5" fillId="0" borderId="1" xfId="0" applyNumberFormat="1" applyFont="1" applyBorder="1" applyAlignment="1">
      <alignment horizontal="right" vertical="center"/>
    </xf>
    <xf numFmtId="185" fontId="5" fillId="0" borderId="2" xfId="0" applyNumberFormat="1" applyFont="1" applyBorder="1" applyAlignment="1">
      <alignment horizontal="right" vertical="center"/>
    </xf>
    <xf numFmtId="38" fontId="2" fillId="0" borderId="8" xfId="17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11" fillId="0" borderId="31" xfId="0" applyFont="1" applyFill="1" applyBorder="1" applyAlignment="1">
      <alignment vertical="center"/>
    </xf>
    <xf numFmtId="225" fontId="5" fillId="0" borderId="5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5" fillId="0" borderId="17" xfId="0" applyFont="1" applyBorder="1" applyAlignment="1">
      <alignment horizontal="right" vertical="center"/>
    </xf>
    <xf numFmtId="176" fontId="5" fillId="0" borderId="32" xfId="0" applyNumberFormat="1" applyFont="1" applyBorder="1" applyAlignment="1">
      <alignment vertical="center"/>
    </xf>
    <xf numFmtId="188" fontId="5" fillId="0" borderId="1" xfId="17" applyNumberFormat="1" applyFont="1" applyBorder="1" applyAlignment="1">
      <alignment horizontal="right" vertical="center"/>
    </xf>
    <xf numFmtId="188" fontId="5" fillId="0" borderId="19" xfId="17" applyNumberFormat="1" applyFont="1" applyBorder="1" applyAlignment="1">
      <alignment horizontal="right" vertical="center"/>
    </xf>
    <xf numFmtId="220" fontId="5" fillId="0" borderId="1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220" fontId="5" fillId="0" borderId="2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189" fontId="5" fillId="0" borderId="17" xfId="17" applyNumberFormat="1" applyFont="1" applyBorder="1" applyAlignment="1">
      <alignment horizontal="right" vertical="center"/>
    </xf>
    <xf numFmtId="189" fontId="2" fillId="0" borderId="33" xfId="0" applyNumberFormat="1" applyFont="1" applyBorder="1" applyAlignment="1">
      <alignment vertical="center"/>
    </xf>
    <xf numFmtId="191" fontId="2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3" fontId="5" fillId="0" borderId="6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vertical="center"/>
    </xf>
    <xf numFmtId="220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188" fontId="5" fillId="0" borderId="12" xfId="17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5" xfId="17" applyNumberFormat="1" applyFont="1" applyBorder="1" applyAlignment="1">
      <alignment horizontal="right" vertical="center"/>
    </xf>
    <xf numFmtId="186" fontId="2" fillId="0" borderId="4" xfId="0" applyNumberFormat="1" applyFont="1" applyBorder="1" applyAlignment="1">
      <alignment horizontal="right" vertical="center"/>
    </xf>
    <xf numFmtId="189" fontId="5" fillId="0" borderId="3" xfId="0" applyNumberFormat="1" applyFont="1" applyFill="1" applyBorder="1" applyAlignment="1">
      <alignment horizontal="right" vertical="center"/>
    </xf>
    <xf numFmtId="189" fontId="14" fillId="0" borderId="12" xfId="0" applyNumberFormat="1" applyFont="1" applyFill="1" applyBorder="1" applyAlignment="1">
      <alignment horizontal="right" vertical="center"/>
    </xf>
    <xf numFmtId="191" fontId="2" fillId="0" borderId="4" xfId="0" applyNumberFormat="1" applyFont="1" applyBorder="1" applyAlignment="1">
      <alignment vertical="center"/>
    </xf>
    <xf numFmtId="189" fontId="2" fillId="0" borderId="8" xfId="0" applyNumberFormat="1" applyFont="1" applyBorder="1" applyAlignment="1">
      <alignment vertical="center"/>
    </xf>
    <xf numFmtId="189" fontId="2" fillId="0" borderId="4" xfId="0" applyNumberFormat="1" applyFont="1" applyBorder="1" applyAlignment="1">
      <alignment vertical="center"/>
    </xf>
    <xf numFmtId="189" fontId="2" fillId="0" borderId="9" xfId="0" applyNumberFormat="1" applyFont="1" applyBorder="1" applyAlignment="1">
      <alignment vertical="center"/>
    </xf>
    <xf numFmtId="189" fontId="2" fillId="0" borderId="6" xfId="0" applyNumberFormat="1" applyFont="1" applyBorder="1" applyAlignment="1">
      <alignment vertical="center"/>
    </xf>
    <xf numFmtId="189" fontId="5" fillId="0" borderId="17" xfId="0" applyNumberFormat="1" applyFont="1" applyBorder="1" applyAlignment="1">
      <alignment horizontal="right" vertical="center"/>
    </xf>
    <xf numFmtId="189" fontId="5" fillId="0" borderId="12" xfId="0" applyNumberFormat="1" applyFont="1" applyFill="1" applyBorder="1" applyAlignment="1">
      <alignment horizontal="right" vertical="center"/>
    </xf>
    <xf numFmtId="189" fontId="5" fillId="0" borderId="10" xfId="0" applyNumberFormat="1" applyFont="1" applyBorder="1" applyAlignment="1">
      <alignment vertical="center"/>
    </xf>
    <xf numFmtId="189" fontId="5" fillId="0" borderId="10" xfId="0" applyNumberFormat="1" applyFont="1" applyBorder="1" applyAlignment="1">
      <alignment horizontal="right" vertical="center"/>
    </xf>
    <xf numFmtId="189" fontId="5" fillId="0" borderId="19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189" fontId="5" fillId="0" borderId="30" xfId="0" applyNumberFormat="1" applyFont="1" applyBorder="1" applyAlignment="1">
      <alignment vertical="center"/>
    </xf>
    <xf numFmtId="191" fontId="5" fillId="0" borderId="30" xfId="0" applyNumberFormat="1" applyFont="1" applyBorder="1" applyAlignment="1">
      <alignment vertical="center"/>
    </xf>
    <xf numFmtId="189" fontId="5" fillId="0" borderId="15" xfId="0" applyNumberFormat="1" applyFont="1" applyBorder="1" applyAlignment="1">
      <alignment vertical="center"/>
    </xf>
    <xf numFmtId="191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horizontal="distributed" vertical="center" wrapText="1"/>
    </xf>
    <xf numFmtId="191" fontId="5" fillId="0" borderId="16" xfId="0" applyNumberFormat="1" applyFont="1" applyBorder="1" applyAlignment="1">
      <alignment vertical="center"/>
    </xf>
    <xf numFmtId="0" fontId="21" fillId="0" borderId="0" xfId="0" applyFont="1" applyAlignment="1">
      <alignment/>
    </xf>
    <xf numFmtId="219" fontId="5" fillId="0" borderId="0" xfId="17" applyNumberFormat="1" applyFont="1" applyBorder="1" applyAlignment="1">
      <alignment vertical="center"/>
    </xf>
    <xf numFmtId="219" fontId="5" fillId="0" borderId="14" xfId="17" applyNumberFormat="1" applyFont="1" applyBorder="1" applyAlignment="1">
      <alignment vertical="center"/>
    </xf>
    <xf numFmtId="220" fontId="5" fillId="0" borderId="15" xfId="0" applyNumberFormat="1" applyFont="1" applyBorder="1" applyAlignment="1">
      <alignment vertical="center"/>
    </xf>
    <xf numFmtId="220" fontId="5" fillId="0" borderId="16" xfId="0" applyNumberFormat="1" applyFont="1" applyBorder="1" applyAlignment="1">
      <alignment vertical="center"/>
    </xf>
    <xf numFmtId="232" fontId="5" fillId="0" borderId="15" xfId="17" applyNumberFormat="1" applyFont="1" applyBorder="1" applyAlignment="1">
      <alignment vertical="center"/>
    </xf>
    <xf numFmtId="232" fontId="5" fillId="0" borderId="16" xfId="17" applyNumberFormat="1" applyFont="1" applyBorder="1" applyAlignment="1">
      <alignment vertical="center"/>
    </xf>
    <xf numFmtId="219" fontId="5" fillId="0" borderId="13" xfId="17" applyNumberFormat="1" applyFont="1" applyBorder="1" applyAlignment="1">
      <alignment vertical="center"/>
    </xf>
    <xf numFmtId="189" fontId="5" fillId="0" borderId="13" xfId="17" applyNumberFormat="1" applyFont="1" applyBorder="1" applyAlignment="1">
      <alignment horizontal="right" vertical="center"/>
    </xf>
    <xf numFmtId="189" fontId="9" fillId="0" borderId="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38" fontId="4" fillId="0" borderId="8" xfId="17" applyFont="1" applyBorder="1" applyAlignment="1">
      <alignment horizontal="distributed" vertical="center"/>
    </xf>
    <xf numFmtId="38" fontId="4" fillId="0" borderId="31" xfId="17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18" fillId="0" borderId="31" xfId="0" applyFont="1" applyBorder="1" applyAlignment="1">
      <alignment horizontal="left" vertical="center"/>
    </xf>
    <xf numFmtId="0" fontId="15" fillId="0" borderId="35" xfId="0" applyFont="1" applyBorder="1" applyAlignment="1">
      <alignment horizontal="distributed" vertical="center"/>
    </xf>
    <xf numFmtId="0" fontId="15" fillId="0" borderId="36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15" fillId="0" borderId="31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20" xfId="0" applyFont="1" applyBorder="1" applyAlignment="1">
      <alignment horizontal="distributed" vertical="center"/>
    </xf>
    <xf numFmtId="190" fontId="15" fillId="0" borderId="8" xfId="17" applyNumberFormat="1" applyFont="1" applyBorder="1" applyAlignment="1">
      <alignment horizontal="distributed" vertical="center"/>
    </xf>
    <xf numFmtId="190" fontId="15" fillId="0" borderId="22" xfId="17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90" fontId="4" fillId="0" borderId="8" xfId="17" applyNumberFormat="1" applyFont="1" applyBorder="1" applyAlignment="1">
      <alignment horizontal="distributed" vertical="center"/>
    </xf>
    <xf numFmtId="190" fontId="4" fillId="0" borderId="31" xfId="17" applyNumberFormat="1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95250</xdr:rowOff>
    </xdr:to>
    <xdr:sp>
      <xdr:nvSpPr>
        <xdr:cNvPr id="1" name="Line 2"/>
        <xdr:cNvSpPr>
          <a:spLocks/>
        </xdr:cNvSpPr>
      </xdr:nvSpPr>
      <xdr:spPr>
        <a:xfrm>
          <a:off x="962025" y="337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workbookViewId="0" topLeftCell="A1">
      <selection activeCell="A1" sqref="A1:G1"/>
    </sheetView>
  </sheetViews>
  <sheetFormatPr defaultColWidth="9.00390625" defaultRowHeight="13.5"/>
  <cols>
    <col min="1" max="1" width="20.125" style="6" customWidth="1"/>
    <col min="2" max="2" width="6.125" style="6" customWidth="1"/>
    <col min="3" max="6" width="15.25390625" style="6" customWidth="1"/>
    <col min="7" max="7" width="12.75390625" style="6" customWidth="1"/>
    <col min="8" max="8" width="9.875" style="6" bestFit="1" customWidth="1"/>
    <col min="9" max="16384" width="9.00390625" style="6" customWidth="1"/>
  </cols>
  <sheetData>
    <row r="1" spans="1:7" s="329" customFormat="1" ht="24.75" customHeight="1">
      <c r="A1" s="346" t="s">
        <v>109</v>
      </c>
      <c r="B1" s="346"/>
      <c r="C1" s="346"/>
      <c r="D1" s="346"/>
      <c r="E1" s="346"/>
      <c r="F1" s="346"/>
      <c r="G1" s="346"/>
    </row>
    <row r="2" spans="1:7" s="56" customFormat="1" ht="24.75" customHeight="1">
      <c r="A2" s="3"/>
      <c r="B2" s="3"/>
      <c r="C2" s="3"/>
      <c r="D2" s="3"/>
      <c r="E2" s="3"/>
      <c r="F2" s="3"/>
      <c r="G2" s="3"/>
    </row>
    <row r="3" s="3" customFormat="1" ht="24.75" customHeight="1">
      <c r="A3" s="3" t="s">
        <v>203</v>
      </c>
    </row>
    <row r="4" s="3" customFormat="1" ht="24.75" customHeight="1">
      <c r="A4" s="3" t="s">
        <v>202</v>
      </c>
    </row>
    <row r="5" spans="1:7" s="56" customFormat="1" ht="24.75" customHeight="1">
      <c r="A5" s="347" t="s">
        <v>166</v>
      </c>
      <c r="B5" s="347"/>
      <c r="C5" s="347"/>
      <c r="D5" s="347"/>
      <c r="E5" s="347"/>
      <c r="F5" s="347"/>
      <c r="G5" s="347"/>
    </row>
    <row r="6" spans="1:7" s="56" customFormat="1" ht="24.75" customHeight="1">
      <c r="A6" s="347" t="s">
        <v>204</v>
      </c>
      <c r="B6" s="347"/>
      <c r="C6" s="347"/>
      <c r="D6" s="347"/>
      <c r="E6" s="347"/>
      <c r="F6" s="347"/>
      <c r="G6" s="347"/>
    </row>
    <row r="7" spans="1:7" s="56" customFormat="1" ht="24.75" customHeight="1">
      <c r="A7" s="347" t="s">
        <v>205</v>
      </c>
      <c r="B7" s="347"/>
      <c r="C7" s="347"/>
      <c r="D7" s="347"/>
      <c r="E7" s="347"/>
      <c r="F7" s="347"/>
      <c r="G7" s="347"/>
    </row>
    <row r="8" spans="1:7" s="56" customFormat="1" ht="24.75" customHeight="1">
      <c r="A8" s="347" t="s">
        <v>167</v>
      </c>
      <c r="B8" s="347"/>
      <c r="C8" s="347"/>
      <c r="D8" s="347"/>
      <c r="E8" s="347"/>
      <c r="F8" s="347"/>
      <c r="G8" s="347"/>
    </row>
    <row r="9" spans="1:7" s="56" customFormat="1" ht="24.75" customHeight="1">
      <c r="A9" s="3" t="s">
        <v>168</v>
      </c>
      <c r="B9" s="3"/>
      <c r="C9" s="3"/>
      <c r="D9" s="3"/>
      <c r="E9" s="3"/>
      <c r="F9" s="3"/>
      <c r="G9" s="3"/>
    </row>
    <row r="10" spans="1:7" s="56" customFormat="1" ht="24.75" customHeight="1">
      <c r="A10" s="3"/>
      <c r="B10" s="3"/>
      <c r="C10" s="3"/>
      <c r="D10" s="3"/>
      <c r="E10" s="3"/>
      <c r="F10" s="3"/>
      <c r="G10" s="3"/>
    </row>
    <row r="11" spans="1:7" s="56" customFormat="1" ht="24.75" customHeight="1">
      <c r="A11" s="2" t="s">
        <v>197</v>
      </c>
      <c r="B11" s="2"/>
      <c r="C11" s="2"/>
      <c r="D11" s="2"/>
      <c r="E11" s="2"/>
      <c r="F11" s="2"/>
      <c r="G11" s="2"/>
    </row>
    <row r="12" spans="1:7" s="2" customFormat="1" ht="21.75" customHeight="1">
      <c r="A12" s="350" t="s">
        <v>198</v>
      </c>
      <c r="B12" s="350" t="s">
        <v>35</v>
      </c>
      <c r="C12" s="348" t="s">
        <v>199</v>
      </c>
      <c r="D12" s="348" t="s">
        <v>200</v>
      </c>
      <c r="E12" s="352" t="s">
        <v>36</v>
      </c>
      <c r="F12" s="319" t="s">
        <v>37</v>
      </c>
      <c r="G12" s="11"/>
    </row>
    <row r="13" spans="1:7" s="11" customFormat="1" ht="34.5" customHeight="1">
      <c r="A13" s="351"/>
      <c r="B13" s="351"/>
      <c r="C13" s="349"/>
      <c r="D13" s="349"/>
      <c r="E13" s="353"/>
      <c r="F13" s="322" t="s">
        <v>165</v>
      </c>
      <c r="G13" s="31"/>
    </row>
    <row r="14" spans="1:9" s="11" customFormat="1" ht="34.5" customHeight="1">
      <c r="A14" s="322" t="s">
        <v>201</v>
      </c>
      <c r="B14" s="322" t="s">
        <v>38</v>
      </c>
      <c r="C14" s="323">
        <v>508</v>
      </c>
      <c r="D14" s="323">
        <v>524</v>
      </c>
      <c r="E14" s="323">
        <f aca="true" t="shared" si="0" ref="E14:E21">C14-D14</f>
        <v>-16</v>
      </c>
      <c r="F14" s="324">
        <f>E14/D14*100</f>
        <v>-3.0534351145038165</v>
      </c>
      <c r="G14" s="57"/>
      <c r="H14" s="31"/>
      <c r="I14" s="31"/>
    </row>
    <row r="15" spans="1:9" ht="34.5" customHeight="1">
      <c r="A15" s="322" t="s">
        <v>4</v>
      </c>
      <c r="B15" s="322" t="s">
        <v>39</v>
      </c>
      <c r="C15" s="325">
        <v>14867</v>
      </c>
      <c r="D15" s="325">
        <v>13974</v>
      </c>
      <c r="E15" s="325">
        <f t="shared" si="0"/>
        <v>893</v>
      </c>
      <c r="F15" s="326">
        <f aca="true" t="shared" si="1" ref="F15:F21">E15/D15*100</f>
        <v>6.390439387433805</v>
      </c>
      <c r="G15" s="60"/>
      <c r="H15" s="58"/>
      <c r="I15" s="59"/>
    </row>
    <row r="16" spans="1:9" ht="34.5" customHeight="1">
      <c r="A16" s="322" t="s">
        <v>5</v>
      </c>
      <c r="B16" s="322" t="s">
        <v>16</v>
      </c>
      <c r="C16" s="325">
        <v>44646705</v>
      </c>
      <c r="D16" s="325">
        <v>39377734</v>
      </c>
      <c r="E16" s="325">
        <f t="shared" si="0"/>
        <v>5268971</v>
      </c>
      <c r="F16" s="326">
        <f t="shared" si="1"/>
        <v>13.380584570965917</v>
      </c>
      <c r="G16" s="60"/>
      <c r="H16" s="61"/>
      <c r="I16" s="61"/>
    </row>
    <row r="17" spans="1:9" ht="34.5" customHeight="1">
      <c r="A17" s="322" t="s">
        <v>15</v>
      </c>
      <c r="B17" s="322" t="s">
        <v>16</v>
      </c>
      <c r="C17" s="325">
        <v>16413122</v>
      </c>
      <c r="D17" s="325">
        <v>16510657</v>
      </c>
      <c r="E17" s="325">
        <f>C17-D17</f>
        <v>-97535</v>
      </c>
      <c r="F17" s="326">
        <f>E17/D17*100</f>
        <v>-0.5907396659018475</v>
      </c>
      <c r="G17" s="60"/>
      <c r="H17" s="61"/>
      <c r="I17" s="61"/>
    </row>
    <row r="18" spans="1:9" ht="34.5" customHeight="1">
      <c r="A18" s="322" t="s">
        <v>84</v>
      </c>
      <c r="B18" s="322" t="s">
        <v>16</v>
      </c>
      <c r="C18" s="325">
        <v>2250630</v>
      </c>
      <c r="D18" s="325">
        <v>1570051</v>
      </c>
      <c r="E18" s="325">
        <f t="shared" si="0"/>
        <v>680579</v>
      </c>
      <c r="F18" s="326">
        <f t="shared" si="1"/>
        <v>43.34757278585218</v>
      </c>
      <c r="G18" s="60"/>
      <c r="H18" s="61"/>
      <c r="I18" s="61"/>
    </row>
    <row r="19" spans="1:9" ht="39.75" customHeight="1">
      <c r="A19" s="321" t="s">
        <v>40</v>
      </c>
      <c r="B19" s="322" t="s">
        <v>16</v>
      </c>
      <c r="C19" s="325">
        <f>ROUND(C16/C14,0)</f>
        <v>87887</v>
      </c>
      <c r="D19" s="325">
        <f>ROUND(D16/D14,0)</f>
        <v>75148</v>
      </c>
      <c r="E19" s="325">
        <f t="shared" si="0"/>
        <v>12739</v>
      </c>
      <c r="F19" s="326">
        <f t="shared" si="1"/>
        <v>16.951881620269337</v>
      </c>
      <c r="G19" s="60"/>
      <c r="H19" s="61"/>
      <c r="I19" s="61"/>
    </row>
    <row r="20" spans="1:9" ht="39.75" customHeight="1">
      <c r="A20" s="321" t="s">
        <v>41</v>
      </c>
      <c r="B20" s="322" t="s">
        <v>16</v>
      </c>
      <c r="C20" s="325">
        <f>ROUND(C16/C15,0)</f>
        <v>3003</v>
      </c>
      <c r="D20" s="325">
        <f>ROUND(D16/D15,0)</f>
        <v>2818</v>
      </c>
      <c r="E20" s="325">
        <f>C20-D20</f>
        <v>185</v>
      </c>
      <c r="F20" s="326">
        <f t="shared" si="1"/>
        <v>6.564939673527324</v>
      </c>
      <c r="G20" s="60"/>
      <c r="H20" s="61"/>
      <c r="I20" s="61"/>
    </row>
    <row r="21" spans="1:9" ht="39.75" customHeight="1">
      <c r="A21" s="327" t="s">
        <v>42</v>
      </c>
      <c r="B21" s="320" t="s">
        <v>39</v>
      </c>
      <c r="C21" s="328">
        <f>ROUND(C15/C14,1)</f>
        <v>29.3</v>
      </c>
      <c r="D21" s="328">
        <f>ROUND(D15/D14,1)</f>
        <v>26.7</v>
      </c>
      <c r="E21" s="328">
        <f t="shared" si="0"/>
        <v>2.6000000000000014</v>
      </c>
      <c r="F21" s="328">
        <f t="shared" si="1"/>
        <v>9.737827715355811</v>
      </c>
      <c r="H21" s="61"/>
      <c r="I21" s="61"/>
    </row>
    <row r="22" spans="2:10" ht="39.75" customHeight="1">
      <c r="B22" s="62"/>
      <c r="H22" s="59"/>
      <c r="I22" s="61"/>
      <c r="J22" s="61"/>
    </row>
    <row r="23" spans="8:10" ht="21.75" customHeight="1">
      <c r="H23" s="59"/>
      <c r="I23" s="61"/>
      <c r="J23" s="61"/>
    </row>
    <row r="24" spans="6:10" ht="14.25">
      <c r="F24" s="63"/>
      <c r="J24" s="59"/>
    </row>
    <row r="25" ht="14.25">
      <c r="J25" s="59"/>
    </row>
    <row r="26" ht="14.25">
      <c r="J26" s="59"/>
    </row>
    <row r="27" ht="14.25">
      <c r="J27" s="59"/>
    </row>
  </sheetData>
  <mergeCells count="10">
    <mergeCell ref="A1:G1"/>
    <mergeCell ref="A5:G5"/>
    <mergeCell ref="D12:D13"/>
    <mergeCell ref="A6:G6"/>
    <mergeCell ref="A8:G8"/>
    <mergeCell ref="A7:G7"/>
    <mergeCell ref="A12:A13"/>
    <mergeCell ref="B12:B13"/>
    <mergeCell ref="C12:C13"/>
    <mergeCell ref="E12:E13"/>
  </mergeCells>
  <printOptions/>
  <pageMargins left="0.9055118110236221" right="0.7086614173228347" top="0.984251968503937" bottom="0.984251968503937" header="0.5118110236220472" footer="0.5118110236220472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75" zoomScaleNormal="75" workbookViewId="0" topLeftCell="A1">
      <selection activeCell="J11" sqref="J11"/>
    </sheetView>
  </sheetViews>
  <sheetFormatPr defaultColWidth="9.00390625" defaultRowHeight="13.5"/>
  <cols>
    <col min="1" max="1" width="3.125" style="4" customWidth="1"/>
    <col min="2" max="2" width="13.375" style="4" customWidth="1"/>
    <col min="3" max="3" width="13.625" style="4" customWidth="1"/>
    <col min="4" max="4" width="10.125" style="4" customWidth="1"/>
    <col min="5" max="5" width="13.625" style="4" customWidth="1"/>
    <col min="6" max="6" width="10.125" style="4" customWidth="1"/>
    <col min="7" max="7" width="14.375" style="4" customWidth="1"/>
    <col min="8" max="8" width="10.125" style="4" customWidth="1"/>
    <col min="9" max="16384" width="9.00390625" style="4" customWidth="1"/>
  </cols>
  <sheetData>
    <row r="1" spans="1:8" s="1" customFormat="1" ht="27.75" customHeight="1">
      <c r="A1" s="2" t="s">
        <v>66</v>
      </c>
      <c r="B1" s="2"/>
      <c r="C1" s="2"/>
      <c r="D1" s="2"/>
      <c r="E1" s="2"/>
      <c r="F1" s="2"/>
      <c r="G1" s="2"/>
      <c r="H1" s="71"/>
    </row>
    <row r="2" spans="1:8" ht="27.75" customHeight="1">
      <c r="A2" s="356" t="s">
        <v>67</v>
      </c>
      <c r="B2" s="356"/>
      <c r="C2" s="355" t="s">
        <v>164</v>
      </c>
      <c r="D2" s="356"/>
      <c r="E2" s="355" t="s">
        <v>149</v>
      </c>
      <c r="F2" s="356"/>
      <c r="G2" s="341" t="s">
        <v>68</v>
      </c>
      <c r="H2" s="342"/>
    </row>
    <row r="3" spans="1:8" ht="27.75" customHeight="1">
      <c r="A3" s="345"/>
      <c r="B3" s="345"/>
      <c r="C3" s="179" t="s">
        <v>64</v>
      </c>
      <c r="D3" s="191" t="s">
        <v>148</v>
      </c>
      <c r="E3" s="179" t="s">
        <v>64</v>
      </c>
      <c r="F3" s="191" t="s">
        <v>148</v>
      </c>
      <c r="G3" s="181" t="s">
        <v>65</v>
      </c>
      <c r="H3" s="192" t="s">
        <v>49</v>
      </c>
    </row>
    <row r="4" spans="1:8" s="26" customFormat="1" ht="27.75" customHeight="1">
      <c r="A4" s="344" t="s">
        <v>30</v>
      </c>
      <c r="B4" s="344"/>
      <c r="C4" s="102">
        <v>44646705</v>
      </c>
      <c r="D4" s="25">
        <v>100</v>
      </c>
      <c r="E4" s="102">
        <v>39377734</v>
      </c>
      <c r="F4" s="25">
        <v>100</v>
      </c>
      <c r="G4" s="102">
        <f>C4-E4</f>
        <v>5268971</v>
      </c>
      <c r="H4" s="159">
        <f>G4/E4*100</f>
        <v>13.380584570965917</v>
      </c>
    </row>
    <row r="5" spans="1:8" ht="27.75" customHeight="1">
      <c r="A5" s="87">
        <v>9</v>
      </c>
      <c r="B5" s="193" t="s">
        <v>115</v>
      </c>
      <c r="C5" s="39">
        <v>1378031</v>
      </c>
      <c r="D5" s="65">
        <f>C5/$C$4*100</f>
        <v>3.0865234063745577</v>
      </c>
      <c r="E5" s="39">
        <v>1258575</v>
      </c>
      <c r="F5" s="65">
        <f>E5/$E$4*100</f>
        <v>3.196159027332553</v>
      </c>
      <c r="G5" s="39">
        <f>C5-E5</f>
        <v>119456</v>
      </c>
      <c r="H5" s="166">
        <f>G5/E5*100</f>
        <v>9.491369207238346</v>
      </c>
    </row>
    <row r="6" spans="1:8" ht="27.75" customHeight="1">
      <c r="A6" s="87">
        <v>10</v>
      </c>
      <c r="B6" s="266" t="s">
        <v>75</v>
      </c>
      <c r="C6" s="338" t="s">
        <v>1</v>
      </c>
      <c r="D6" s="51" t="s">
        <v>1</v>
      </c>
      <c r="E6" s="235">
        <v>27644</v>
      </c>
      <c r="F6" s="65">
        <f aca="true" t="shared" si="0" ref="F6:F28">E6/$E$4*100</f>
        <v>0.07020210964907224</v>
      </c>
      <c r="G6" s="171" t="s">
        <v>1</v>
      </c>
      <c r="H6" s="171" t="s">
        <v>1</v>
      </c>
    </row>
    <row r="7" spans="1:8" ht="27.75" customHeight="1">
      <c r="A7" s="87">
        <v>11</v>
      </c>
      <c r="B7" s="193" t="s">
        <v>131</v>
      </c>
      <c r="C7" s="285" t="s">
        <v>71</v>
      </c>
      <c r="D7" s="287" t="s">
        <v>71</v>
      </c>
      <c r="E7" s="239" t="s">
        <v>71</v>
      </c>
      <c r="F7" s="287" t="s">
        <v>71</v>
      </c>
      <c r="G7" s="120" t="s">
        <v>53</v>
      </c>
      <c r="H7" s="168" t="s">
        <v>53</v>
      </c>
    </row>
    <row r="8" spans="1:8" ht="27.75" customHeight="1">
      <c r="A8" s="87">
        <v>12</v>
      </c>
      <c r="B8" s="193" t="s">
        <v>132</v>
      </c>
      <c r="C8" s="47">
        <v>147196</v>
      </c>
      <c r="D8" s="65">
        <f aca="true" t="shared" si="1" ref="D8:D28">C8/$C$4*100</f>
        <v>0.329690623305796</v>
      </c>
      <c r="E8" s="240">
        <v>133919</v>
      </c>
      <c r="F8" s="65">
        <f t="shared" si="0"/>
        <v>0.340088132039289</v>
      </c>
      <c r="G8" s="39">
        <f aca="true" t="shared" si="2" ref="G8:G16">C8-E8</f>
        <v>13277</v>
      </c>
      <c r="H8" s="166">
        <f aca="true" t="shared" si="3" ref="H8:H16">G8/E8*100</f>
        <v>9.914201868293521</v>
      </c>
    </row>
    <row r="9" spans="1:8" ht="27.75" customHeight="1">
      <c r="A9" s="87">
        <v>13</v>
      </c>
      <c r="B9" s="193" t="s">
        <v>133</v>
      </c>
      <c r="C9" s="47">
        <v>2927116</v>
      </c>
      <c r="D9" s="65">
        <f t="shared" si="1"/>
        <v>6.556174750185932</v>
      </c>
      <c r="E9" s="240">
        <v>2245788</v>
      </c>
      <c r="F9" s="65">
        <f t="shared" si="0"/>
        <v>5.703192570705059</v>
      </c>
      <c r="G9" s="39">
        <f t="shared" si="2"/>
        <v>681328</v>
      </c>
      <c r="H9" s="166">
        <f t="shared" si="3"/>
        <v>30.338037250176775</v>
      </c>
    </row>
    <row r="10" spans="1:8" ht="27.75" customHeight="1">
      <c r="A10" s="87">
        <v>14</v>
      </c>
      <c r="B10" s="193" t="s">
        <v>134</v>
      </c>
      <c r="C10" s="47">
        <v>2001182</v>
      </c>
      <c r="D10" s="65">
        <f t="shared" si="1"/>
        <v>4.482261344930158</v>
      </c>
      <c r="E10" s="240">
        <v>1741823</v>
      </c>
      <c r="F10" s="65">
        <f t="shared" si="0"/>
        <v>4.423370323950078</v>
      </c>
      <c r="G10" s="39">
        <f t="shared" si="2"/>
        <v>259359</v>
      </c>
      <c r="H10" s="166">
        <f t="shared" si="3"/>
        <v>14.890089291506655</v>
      </c>
    </row>
    <row r="11" spans="1:8" ht="27.75" customHeight="1">
      <c r="A11" s="87">
        <v>15</v>
      </c>
      <c r="B11" s="193" t="s">
        <v>127</v>
      </c>
      <c r="C11" s="47">
        <v>116434</v>
      </c>
      <c r="D11" s="65">
        <f t="shared" si="1"/>
        <v>0.26078968201572766</v>
      </c>
      <c r="E11" s="240">
        <v>123616</v>
      </c>
      <c r="F11" s="65">
        <f t="shared" si="0"/>
        <v>0.31392359956517557</v>
      </c>
      <c r="G11" s="39">
        <f t="shared" si="2"/>
        <v>-7182</v>
      </c>
      <c r="H11" s="166">
        <f t="shared" si="3"/>
        <v>-5.809927517473466</v>
      </c>
    </row>
    <row r="12" spans="1:8" ht="27.75" customHeight="1">
      <c r="A12" s="87">
        <v>16</v>
      </c>
      <c r="B12" s="193" t="s">
        <v>135</v>
      </c>
      <c r="C12" s="47">
        <v>253341</v>
      </c>
      <c r="D12" s="65">
        <f t="shared" si="1"/>
        <v>0.5674349316483713</v>
      </c>
      <c r="E12" s="240">
        <v>257103</v>
      </c>
      <c r="F12" s="65">
        <f t="shared" si="0"/>
        <v>0.6529146649220597</v>
      </c>
      <c r="G12" s="39">
        <f t="shared" si="2"/>
        <v>-3762</v>
      </c>
      <c r="H12" s="166">
        <f t="shared" si="3"/>
        <v>-1.4632268001540238</v>
      </c>
    </row>
    <row r="13" spans="1:8" ht="27.75" customHeight="1">
      <c r="A13" s="87">
        <v>17</v>
      </c>
      <c r="B13" s="193" t="s">
        <v>136</v>
      </c>
      <c r="C13" s="21">
        <v>4636570</v>
      </c>
      <c r="D13" s="65">
        <f t="shared" si="1"/>
        <v>10.385021694210133</v>
      </c>
      <c r="E13" s="338" t="s">
        <v>1</v>
      </c>
      <c r="F13" s="51" t="s">
        <v>1</v>
      </c>
      <c r="G13" s="338" t="s">
        <v>1</v>
      </c>
      <c r="H13" s="171" t="s">
        <v>1</v>
      </c>
    </row>
    <row r="14" spans="1:8" ht="27.75" customHeight="1">
      <c r="A14" s="87">
        <v>18</v>
      </c>
      <c r="B14" s="266" t="s">
        <v>128</v>
      </c>
      <c r="C14" s="338" t="s">
        <v>1</v>
      </c>
      <c r="D14" s="51" t="s">
        <v>1</v>
      </c>
      <c r="E14" s="338" t="s">
        <v>1</v>
      </c>
      <c r="F14" s="51" t="s">
        <v>1</v>
      </c>
      <c r="G14" s="338" t="s">
        <v>1</v>
      </c>
      <c r="H14" s="171" t="s">
        <v>1</v>
      </c>
    </row>
    <row r="15" spans="1:8" ht="27.75" customHeight="1">
      <c r="A15" s="87">
        <v>19</v>
      </c>
      <c r="B15" s="193" t="s">
        <v>116</v>
      </c>
      <c r="C15" s="47">
        <v>5700646</v>
      </c>
      <c r="D15" s="65">
        <f t="shared" si="1"/>
        <v>12.768346510677553</v>
      </c>
      <c r="E15" s="240">
        <v>5213042</v>
      </c>
      <c r="F15" s="65">
        <f t="shared" si="0"/>
        <v>13.23855252818763</v>
      </c>
      <c r="G15" s="39">
        <f t="shared" si="2"/>
        <v>487604</v>
      </c>
      <c r="H15" s="166">
        <f t="shared" si="3"/>
        <v>9.353540600670396</v>
      </c>
    </row>
    <row r="16" spans="1:8" ht="27.75" customHeight="1">
      <c r="A16" s="87">
        <v>20</v>
      </c>
      <c r="B16" s="193" t="s">
        <v>137</v>
      </c>
      <c r="C16" s="47">
        <v>669325</v>
      </c>
      <c r="D16" s="65">
        <f t="shared" si="1"/>
        <v>1.499158784506046</v>
      </c>
      <c r="E16" s="240">
        <v>713527</v>
      </c>
      <c r="F16" s="65">
        <f t="shared" si="0"/>
        <v>1.8120062469821143</v>
      </c>
      <c r="G16" s="39">
        <f t="shared" si="2"/>
        <v>-44202</v>
      </c>
      <c r="H16" s="166">
        <f t="shared" si="3"/>
        <v>-6.19486018048371</v>
      </c>
    </row>
    <row r="17" spans="1:8" ht="27.75" customHeight="1">
      <c r="A17" s="87">
        <v>21</v>
      </c>
      <c r="B17" s="266" t="s">
        <v>129</v>
      </c>
      <c r="C17" s="286" t="s">
        <v>71</v>
      </c>
      <c r="D17" s="112" t="s">
        <v>71</v>
      </c>
      <c r="E17" s="286" t="s">
        <v>71</v>
      </c>
      <c r="F17" s="287" t="s">
        <v>71</v>
      </c>
      <c r="G17" s="120" t="s">
        <v>82</v>
      </c>
      <c r="H17" s="168" t="s">
        <v>82</v>
      </c>
    </row>
    <row r="18" spans="1:8" ht="27.75" customHeight="1">
      <c r="A18" s="87">
        <v>22</v>
      </c>
      <c r="B18" s="193" t="s">
        <v>130</v>
      </c>
      <c r="C18" s="288">
        <v>912739</v>
      </c>
      <c r="D18" s="65">
        <f t="shared" si="1"/>
        <v>2.0443591525959195</v>
      </c>
      <c r="E18" s="140">
        <v>886797</v>
      </c>
      <c r="F18" s="65">
        <f t="shared" si="0"/>
        <v>2.2520264878624046</v>
      </c>
      <c r="G18" s="39">
        <f aca="true" t="shared" si="4" ref="G18:G28">C18-E18</f>
        <v>25942</v>
      </c>
      <c r="H18" s="166">
        <f aca="true" t="shared" si="5" ref="H18:H28">G18/E18*100</f>
        <v>2.9253594678376222</v>
      </c>
    </row>
    <row r="19" spans="1:8" ht="27.75" customHeight="1">
      <c r="A19" s="87">
        <v>23</v>
      </c>
      <c r="B19" s="193" t="s">
        <v>124</v>
      </c>
      <c r="C19" s="47">
        <v>370300</v>
      </c>
      <c r="D19" s="65">
        <f t="shared" si="1"/>
        <v>0.8294005123110428</v>
      </c>
      <c r="E19" s="289">
        <v>359553</v>
      </c>
      <c r="F19" s="65">
        <f t="shared" si="0"/>
        <v>0.913087076061817</v>
      </c>
      <c r="G19" s="39">
        <f t="shared" si="4"/>
        <v>10747</v>
      </c>
      <c r="H19" s="166">
        <f t="shared" si="5"/>
        <v>2.9889891059176255</v>
      </c>
    </row>
    <row r="20" spans="1:8" ht="27.75" customHeight="1">
      <c r="A20" s="87">
        <v>24</v>
      </c>
      <c r="B20" s="193" t="s">
        <v>138</v>
      </c>
      <c r="C20" s="47">
        <v>4459504</v>
      </c>
      <c r="D20" s="65">
        <f t="shared" si="1"/>
        <v>9.988428037410598</v>
      </c>
      <c r="E20" s="289">
        <v>4130275</v>
      </c>
      <c r="F20" s="65">
        <f t="shared" si="0"/>
        <v>10.488859008494495</v>
      </c>
      <c r="G20" s="39">
        <f t="shared" si="4"/>
        <v>329229</v>
      </c>
      <c r="H20" s="166">
        <f t="shared" si="5"/>
        <v>7.971115724739879</v>
      </c>
    </row>
    <row r="21" spans="1:8" ht="27.75" customHeight="1">
      <c r="A21" s="87">
        <v>25</v>
      </c>
      <c r="B21" s="193" t="s">
        <v>139</v>
      </c>
      <c r="C21" s="47">
        <v>2871466</v>
      </c>
      <c r="D21" s="65">
        <f t="shared" si="1"/>
        <v>6.4315294936098875</v>
      </c>
      <c r="E21" s="289">
        <v>2689825</v>
      </c>
      <c r="F21" s="65">
        <f t="shared" si="0"/>
        <v>6.8308272893508795</v>
      </c>
      <c r="G21" s="39">
        <f t="shared" si="4"/>
        <v>181641</v>
      </c>
      <c r="H21" s="166">
        <f t="shared" si="5"/>
        <v>6.752892846188878</v>
      </c>
    </row>
    <row r="22" spans="1:8" ht="27.75" customHeight="1">
      <c r="A22" s="87">
        <v>26</v>
      </c>
      <c r="B22" s="193" t="s">
        <v>24</v>
      </c>
      <c r="C22" s="47">
        <v>3096034</v>
      </c>
      <c r="D22" s="65">
        <f t="shared" si="1"/>
        <v>6.934518459984897</v>
      </c>
      <c r="E22" s="289">
        <v>2667452</v>
      </c>
      <c r="F22" s="65">
        <f t="shared" si="0"/>
        <v>6.774010916930873</v>
      </c>
      <c r="G22" s="39">
        <f t="shared" si="4"/>
        <v>428582</v>
      </c>
      <c r="H22" s="166">
        <f t="shared" si="5"/>
        <v>16.067093241040514</v>
      </c>
    </row>
    <row r="23" spans="1:8" ht="27.75" customHeight="1">
      <c r="A23" s="87">
        <v>27</v>
      </c>
      <c r="B23" s="193" t="s">
        <v>25</v>
      </c>
      <c r="C23" s="47">
        <v>1322134</v>
      </c>
      <c r="D23" s="65">
        <f t="shared" si="1"/>
        <v>2.9613249174827123</v>
      </c>
      <c r="E23" s="289">
        <v>1498097</v>
      </c>
      <c r="F23" s="65">
        <f t="shared" si="0"/>
        <v>3.8044266335894292</v>
      </c>
      <c r="G23" s="39">
        <f t="shared" si="4"/>
        <v>-175963</v>
      </c>
      <c r="H23" s="166">
        <f t="shared" si="5"/>
        <v>-11.745768131169076</v>
      </c>
    </row>
    <row r="24" spans="1:8" ht="27.75" customHeight="1">
      <c r="A24" s="87">
        <v>28</v>
      </c>
      <c r="B24" s="193" t="s">
        <v>17</v>
      </c>
      <c r="C24" s="47">
        <v>665722</v>
      </c>
      <c r="D24" s="65">
        <f t="shared" si="1"/>
        <v>1.4910887600775915</v>
      </c>
      <c r="E24" s="289">
        <v>297029</v>
      </c>
      <c r="F24" s="65">
        <f t="shared" si="0"/>
        <v>0.7543069898333916</v>
      </c>
      <c r="G24" s="39">
        <f t="shared" si="4"/>
        <v>368693</v>
      </c>
      <c r="H24" s="166">
        <f t="shared" si="5"/>
        <v>124.1269371004178</v>
      </c>
    </row>
    <row r="25" spans="1:8" ht="27.75" customHeight="1">
      <c r="A25" s="87">
        <v>29</v>
      </c>
      <c r="B25" s="193" t="s">
        <v>18</v>
      </c>
      <c r="C25" s="47">
        <v>6044126</v>
      </c>
      <c r="D25" s="65">
        <f t="shared" si="1"/>
        <v>13.537675400681865</v>
      </c>
      <c r="E25" s="289">
        <v>6285417</v>
      </c>
      <c r="F25" s="65">
        <f t="shared" si="0"/>
        <v>15.961855499354025</v>
      </c>
      <c r="G25" s="39">
        <f t="shared" si="4"/>
        <v>-241291</v>
      </c>
      <c r="H25" s="166">
        <f t="shared" si="5"/>
        <v>-3.8389020171613115</v>
      </c>
    </row>
    <row r="26" spans="1:8" ht="27.75" customHeight="1">
      <c r="A26" s="87">
        <v>30</v>
      </c>
      <c r="B26" s="193" t="s">
        <v>26</v>
      </c>
      <c r="C26" s="47">
        <v>3860918</v>
      </c>
      <c r="D26" s="65">
        <f t="shared" si="1"/>
        <v>8.647710956497237</v>
      </c>
      <c r="E26" s="289">
        <v>3032269</v>
      </c>
      <c r="F26" s="65">
        <f t="shared" si="0"/>
        <v>7.70046595367829</v>
      </c>
      <c r="G26" s="39">
        <f t="shared" si="4"/>
        <v>828649</v>
      </c>
      <c r="H26" s="166">
        <f t="shared" si="5"/>
        <v>27.3276876161053</v>
      </c>
    </row>
    <row r="27" spans="1:8" ht="27.75" customHeight="1">
      <c r="A27" s="87">
        <v>31</v>
      </c>
      <c r="B27" s="193" t="s">
        <v>27</v>
      </c>
      <c r="C27" s="47">
        <v>2449662</v>
      </c>
      <c r="D27" s="65">
        <f t="shared" si="1"/>
        <v>5.486769964323235</v>
      </c>
      <c r="E27" s="289">
        <v>2186328</v>
      </c>
      <c r="F27" s="65">
        <f t="shared" si="0"/>
        <v>5.552193531501838</v>
      </c>
      <c r="G27" s="39">
        <f t="shared" si="4"/>
        <v>263334</v>
      </c>
      <c r="H27" s="166">
        <f t="shared" si="5"/>
        <v>12.04457885550567</v>
      </c>
    </row>
    <row r="28" spans="1:8" ht="27.75" customHeight="1">
      <c r="A28" s="149">
        <v>32</v>
      </c>
      <c r="B28" s="194" t="s">
        <v>28</v>
      </c>
      <c r="C28" s="144">
        <v>650268</v>
      </c>
      <c r="D28" s="67">
        <f t="shared" si="1"/>
        <v>1.4564747835254583</v>
      </c>
      <c r="E28" s="144">
        <v>415683</v>
      </c>
      <c r="F28" s="67">
        <f t="shared" si="0"/>
        <v>1.0556295595881673</v>
      </c>
      <c r="G28" s="144">
        <f t="shared" si="4"/>
        <v>234585</v>
      </c>
      <c r="H28" s="156">
        <f t="shared" si="5"/>
        <v>56.43362851018685</v>
      </c>
    </row>
    <row r="29" s="16" customFormat="1" ht="13.5"/>
    <row r="30" spans="1:6" s="16" customFormat="1" ht="15.75" customHeight="1">
      <c r="A30" s="362"/>
      <c r="B30" s="363"/>
      <c r="C30" s="121"/>
      <c r="D30" s="15"/>
      <c r="E30" s="19"/>
      <c r="F30" s="15"/>
    </row>
    <row r="31" spans="1:6" s="16" customFormat="1" ht="15.75" customHeight="1">
      <c r="A31" s="87"/>
      <c r="B31" s="13"/>
      <c r="C31" s="122"/>
      <c r="D31" s="15"/>
      <c r="E31" s="19"/>
      <c r="F31" s="15"/>
    </row>
    <row r="32" spans="1:6" s="16" customFormat="1" ht="15.75" customHeight="1">
      <c r="A32" s="87"/>
      <c r="B32" s="13"/>
      <c r="C32" s="122"/>
      <c r="D32" s="15"/>
      <c r="E32" s="19"/>
      <c r="F32" s="15"/>
    </row>
    <row r="33" spans="1:6" s="16" customFormat="1" ht="15.75" customHeight="1">
      <c r="A33" s="87"/>
      <c r="B33" s="13"/>
      <c r="C33" s="122"/>
      <c r="D33" s="15"/>
      <c r="E33" s="19"/>
      <c r="F33" s="15"/>
    </row>
    <row r="34" spans="1:6" s="16" customFormat="1" ht="15.75" customHeight="1">
      <c r="A34" s="87"/>
      <c r="B34" s="13"/>
      <c r="C34" s="122"/>
      <c r="D34" s="15"/>
      <c r="E34" s="105"/>
      <c r="F34" s="15"/>
    </row>
    <row r="35" spans="1:6" s="16" customFormat="1" ht="15.75" customHeight="1">
      <c r="A35" s="87"/>
      <c r="B35" s="13"/>
      <c r="C35" s="122"/>
      <c r="D35" s="15"/>
      <c r="E35" s="19"/>
      <c r="F35" s="15"/>
    </row>
    <row r="36" spans="1:6" s="16" customFormat="1" ht="15.75" customHeight="1">
      <c r="A36" s="87"/>
      <c r="B36" s="13"/>
      <c r="C36" s="123"/>
      <c r="D36" s="15"/>
      <c r="E36" s="19"/>
      <c r="F36" s="15"/>
    </row>
    <row r="37" spans="1:6" s="16" customFormat="1" ht="15.75" customHeight="1">
      <c r="A37" s="87"/>
      <c r="B37" s="13"/>
      <c r="C37" s="122"/>
      <c r="D37" s="15"/>
      <c r="E37" s="19"/>
      <c r="F37" s="15"/>
    </row>
    <row r="38" spans="1:9" s="16" customFormat="1" ht="15.75" customHeight="1">
      <c r="A38" s="87"/>
      <c r="B38" s="13"/>
      <c r="C38" s="123"/>
      <c r="D38" s="15"/>
      <c r="E38" s="19"/>
      <c r="F38" s="15"/>
      <c r="H38" s="87"/>
      <c r="I38" s="13"/>
    </row>
    <row r="39" spans="1:9" s="16" customFormat="1" ht="15.75" customHeight="1">
      <c r="A39" s="361"/>
      <c r="B39" s="361"/>
      <c r="C39" s="124"/>
      <c r="D39" s="15"/>
      <c r="E39" s="19"/>
      <c r="F39" s="15"/>
      <c r="H39" s="87"/>
      <c r="I39" s="13"/>
    </row>
    <row r="40" spans="1:9" s="16" customFormat="1" ht="14.25">
      <c r="A40" s="86"/>
      <c r="B40" s="72"/>
      <c r="C40" s="19"/>
      <c r="H40" s="87"/>
      <c r="I40" s="13"/>
    </row>
    <row r="41" spans="8:9" s="16" customFormat="1" ht="14.25">
      <c r="H41" s="87"/>
      <c r="I41" s="13"/>
    </row>
    <row r="42" spans="8:9" s="16" customFormat="1" ht="14.25">
      <c r="H42" s="87"/>
      <c r="I42" s="13"/>
    </row>
    <row r="43" spans="8:9" s="16" customFormat="1" ht="14.25">
      <c r="H43" s="87"/>
      <c r="I43" s="13"/>
    </row>
    <row r="44" spans="8:9" s="16" customFormat="1" ht="14.25">
      <c r="H44" s="31"/>
      <c r="I44" s="13"/>
    </row>
    <row r="45" spans="3:9" s="16" customFormat="1" ht="14.25">
      <c r="C45" s="124"/>
      <c r="H45" s="87"/>
      <c r="I45" s="13"/>
    </row>
    <row r="46" spans="8:9" s="16" customFormat="1" ht="14.25">
      <c r="H46" s="87"/>
      <c r="I46" s="13"/>
    </row>
    <row r="47" spans="8:9" s="16" customFormat="1" ht="14.25">
      <c r="H47" s="87"/>
      <c r="I47" s="13"/>
    </row>
    <row r="48" spans="8:9" s="16" customFormat="1" ht="13.5">
      <c r="H48" s="87"/>
      <c r="I48" s="81"/>
    </row>
    <row r="49" spans="8:9" s="16" customFormat="1" ht="14.25">
      <c r="H49" s="87"/>
      <c r="I49" s="13"/>
    </row>
    <row r="50" s="16" customFormat="1" ht="13.5"/>
    <row r="51" s="16" customFormat="1" ht="13.5"/>
    <row r="52" s="16" customFormat="1" ht="13.5"/>
    <row r="53" s="16" customFormat="1" ht="13.5"/>
    <row r="54" s="16" customFormat="1" ht="13.5"/>
    <row r="55" s="16" customFormat="1" ht="13.5"/>
    <row r="56" s="16" customFormat="1" ht="13.5"/>
    <row r="57" s="16" customFormat="1" ht="13.5"/>
    <row r="58" s="16" customFormat="1" ht="13.5"/>
    <row r="59" s="16" customFormat="1" ht="13.5"/>
    <row r="60" s="16" customFormat="1" ht="13.5"/>
    <row r="61" s="16" customFormat="1" ht="13.5"/>
    <row r="62" s="16" customFormat="1" ht="13.5"/>
    <row r="63" s="16" customFormat="1" ht="13.5"/>
    <row r="64" s="16" customFormat="1" ht="13.5"/>
    <row r="65" s="16" customFormat="1" ht="13.5"/>
    <row r="66" s="16" customFormat="1" ht="13.5"/>
    <row r="67" s="16" customFormat="1" ht="13.5"/>
    <row r="68" s="16" customFormat="1" ht="13.5"/>
    <row r="69" s="16" customFormat="1" ht="13.5"/>
    <row r="70" s="16" customFormat="1" ht="13.5"/>
    <row r="71" s="16" customFormat="1" ht="13.5"/>
    <row r="72" s="16" customFormat="1" ht="13.5"/>
    <row r="73" s="16" customFormat="1" ht="13.5"/>
    <row r="74" s="16" customFormat="1" ht="13.5"/>
    <row r="75" s="16" customFormat="1" ht="13.5"/>
    <row r="76" s="16" customFormat="1" ht="13.5"/>
    <row r="77" s="16" customFormat="1" ht="13.5"/>
    <row r="78" s="16" customFormat="1" ht="13.5"/>
    <row r="79" s="16" customFormat="1" ht="13.5"/>
    <row r="80" s="16" customFormat="1" ht="13.5"/>
    <row r="81" s="16" customFormat="1" ht="13.5"/>
    <row r="82" s="16" customFormat="1" ht="13.5"/>
  </sheetData>
  <mergeCells count="7">
    <mergeCell ref="A39:B39"/>
    <mergeCell ref="G2:H2"/>
    <mergeCell ref="A30:B30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2" sqref="C2"/>
    </sheetView>
  </sheetViews>
  <sheetFormatPr defaultColWidth="9.00390625" defaultRowHeight="13.5"/>
  <cols>
    <col min="1" max="1" width="12.625" style="4" customWidth="1"/>
    <col min="2" max="6" width="11.625" style="4" customWidth="1"/>
    <col min="7" max="16384" width="9.00390625" style="4" customWidth="1"/>
  </cols>
  <sheetData>
    <row r="1" ht="27" customHeight="1">
      <c r="A1" s="8" t="s">
        <v>216</v>
      </c>
    </row>
    <row r="2" ht="27" customHeight="1">
      <c r="A2" s="8"/>
    </row>
    <row r="3" spans="1:2" ht="27" customHeight="1">
      <c r="A3" s="2" t="s">
        <v>190</v>
      </c>
      <c r="B3" s="6"/>
    </row>
    <row r="4" spans="1:6" ht="27" customHeight="1">
      <c r="A4" s="11"/>
      <c r="B4" s="3"/>
      <c r="C4" s="364" t="s">
        <v>83</v>
      </c>
      <c r="D4" s="364"/>
      <c r="E4" s="364"/>
      <c r="F4" s="364"/>
    </row>
    <row r="5" spans="1:9" ht="27" customHeight="1">
      <c r="A5" s="195" t="s">
        <v>140</v>
      </c>
      <c r="B5" s="183" t="s">
        <v>94</v>
      </c>
      <c r="C5" s="183" t="s">
        <v>141</v>
      </c>
      <c r="D5" s="183" t="s">
        <v>142</v>
      </c>
      <c r="E5" s="183" t="s">
        <v>151</v>
      </c>
      <c r="F5" s="183" t="s">
        <v>183</v>
      </c>
      <c r="G5" s="22"/>
      <c r="H5" s="22"/>
      <c r="I5" s="22"/>
    </row>
    <row r="6" spans="1:6" ht="27" customHeight="1">
      <c r="A6" s="162" t="s">
        <v>15</v>
      </c>
      <c r="B6" s="48">
        <v>14507994</v>
      </c>
      <c r="C6" s="48">
        <v>14802848</v>
      </c>
      <c r="D6" s="48">
        <v>16117413</v>
      </c>
      <c r="E6" s="48">
        <v>16510657</v>
      </c>
      <c r="F6" s="299">
        <v>16413122</v>
      </c>
    </row>
    <row r="7" spans="1:6" ht="27" customHeight="1">
      <c r="A7" s="162" t="s">
        <v>20</v>
      </c>
      <c r="B7" s="37">
        <v>101.7</v>
      </c>
      <c r="C7" s="37">
        <f>C6/B6*100</f>
        <v>102.03235540351064</v>
      </c>
      <c r="D7" s="37">
        <f>D6/C6*100</f>
        <v>108.88048705222131</v>
      </c>
      <c r="E7" s="37">
        <f>E6/D6*100</f>
        <v>102.43987046804597</v>
      </c>
      <c r="F7" s="37">
        <f>F6/E6*100</f>
        <v>99.40926033409815</v>
      </c>
    </row>
    <row r="8" spans="1:6" ht="27" customHeight="1">
      <c r="A8" s="197" t="s">
        <v>21</v>
      </c>
      <c r="B8" s="140">
        <f>B6/B15</f>
        <v>1103.9411048546644</v>
      </c>
      <c r="C8" s="140">
        <f>C6/C15</f>
        <v>1108.0805449509694</v>
      </c>
      <c r="D8" s="92">
        <f>D6/D15</f>
        <v>1169.1145364862905</v>
      </c>
      <c r="E8" s="92">
        <f>E6/E15</f>
        <v>1181.5269071132102</v>
      </c>
      <c r="F8" s="243">
        <f>F6/F15</f>
        <v>1103.996905898971</v>
      </c>
    </row>
    <row r="9" spans="1:6" ht="27" customHeight="1">
      <c r="A9" s="184" t="s">
        <v>22</v>
      </c>
      <c r="B9" s="49">
        <f>B6/B17*100</f>
        <v>46.94023352031675</v>
      </c>
      <c r="C9" s="49">
        <f>C6/C17*100</f>
        <v>43.38203524528363</v>
      </c>
      <c r="D9" s="244">
        <f>D6/D17*100</f>
        <v>42.75222129724906</v>
      </c>
      <c r="E9" s="244">
        <f>E6/E17*100</f>
        <v>41.77223772714838</v>
      </c>
      <c r="F9" s="244">
        <f>F6/F17*100</f>
        <v>38.770291920671845</v>
      </c>
    </row>
    <row r="10" ht="15.75" customHeight="1">
      <c r="A10" s="40"/>
    </row>
    <row r="11" ht="13.5">
      <c r="A11" s="228"/>
    </row>
    <row r="14" ht="13.5">
      <c r="A14" s="153"/>
    </row>
    <row r="15" spans="1:6" ht="13.5">
      <c r="A15" s="4" t="s">
        <v>146</v>
      </c>
      <c r="B15" s="234">
        <v>13142</v>
      </c>
      <c r="C15" s="234">
        <v>13359</v>
      </c>
      <c r="D15" s="234">
        <v>13786</v>
      </c>
      <c r="E15" s="98">
        <v>13974</v>
      </c>
      <c r="F15" s="22">
        <v>14867</v>
      </c>
    </row>
    <row r="16" spans="2:5" ht="13.5">
      <c r="B16" s="234"/>
      <c r="C16" s="234"/>
      <c r="D16" s="234"/>
      <c r="E16" s="98"/>
    </row>
    <row r="17" spans="1:6" ht="13.5">
      <c r="A17" s="4" t="s">
        <v>147</v>
      </c>
      <c r="B17" s="234">
        <v>30907375</v>
      </c>
      <c r="C17" s="234">
        <v>34122069</v>
      </c>
      <c r="D17" s="234">
        <v>37699592</v>
      </c>
      <c r="E17" s="98">
        <v>39525431</v>
      </c>
      <c r="F17" s="98">
        <v>42334275</v>
      </c>
    </row>
  </sheetData>
  <mergeCells count="1">
    <mergeCell ref="C4:F4"/>
  </mergeCells>
  <printOptions/>
  <pageMargins left="0.75" right="0.58" top="1" bottom="1" header="0.512" footer="0.512"/>
  <pageSetup horizontalDpi="300" verticalDpi="300" orientation="portrait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2" sqref="A12:G12"/>
    </sheetView>
  </sheetViews>
  <sheetFormatPr defaultColWidth="9.00390625" defaultRowHeight="13.5"/>
  <cols>
    <col min="1" max="2" width="13.50390625" style="4" customWidth="1"/>
    <col min="3" max="3" width="11.125" style="4" customWidth="1"/>
    <col min="4" max="4" width="13.875" style="4" customWidth="1"/>
    <col min="5" max="5" width="11.125" style="4" customWidth="1"/>
    <col min="6" max="6" width="13.875" style="4" customWidth="1"/>
    <col min="7" max="7" width="11.25390625" style="4" customWidth="1"/>
    <col min="8" max="8" width="9.00390625" style="4" customWidth="1"/>
    <col min="9" max="9" width="9.50390625" style="4" bestFit="1" customWidth="1"/>
    <col min="10" max="16384" width="9.00390625" style="4" customWidth="1"/>
  </cols>
  <sheetData>
    <row r="1" spans="1:7" s="26" customFormat="1" ht="27.75" customHeight="1">
      <c r="A1" s="2" t="s">
        <v>191</v>
      </c>
      <c r="B1" s="1"/>
      <c r="C1" s="1"/>
      <c r="D1" s="1"/>
      <c r="E1" s="1"/>
      <c r="F1" s="1"/>
      <c r="G1" s="71"/>
    </row>
    <row r="2" spans="1:7" ht="27.75" customHeight="1">
      <c r="A2" s="339" t="s">
        <v>45</v>
      </c>
      <c r="B2" s="355" t="s">
        <v>164</v>
      </c>
      <c r="C2" s="356"/>
      <c r="D2" s="355" t="s">
        <v>149</v>
      </c>
      <c r="E2" s="356"/>
      <c r="F2" s="341" t="s">
        <v>68</v>
      </c>
      <c r="G2" s="342"/>
    </row>
    <row r="3" spans="1:7" ht="27.75" customHeight="1">
      <c r="A3" s="340"/>
      <c r="B3" s="179" t="s">
        <v>64</v>
      </c>
      <c r="C3" s="180" t="s">
        <v>3</v>
      </c>
      <c r="D3" s="179" t="s">
        <v>64</v>
      </c>
      <c r="E3" s="180" t="s">
        <v>3</v>
      </c>
      <c r="F3" s="181" t="s">
        <v>65</v>
      </c>
      <c r="G3" s="182" t="s">
        <v>49</v>
      </c>
    </row>
    <row r="4" spans="1:7" s="1" customFormat="1" ht="27.75" customHeight="1">
      <c r="A4" s="250" t="s">
        <v>161</v>
      </c>
      <c r="B4" s="102">
        <f>SUM(B5:B11)</f>
        <v>16413122</v>
      </c>
      <c r="C4" s="309">
        <f>SUM(C5:C11)</f>
        <v>100</v>
      </c>
      <c r="D4" s="102">
        <v>16510657</v>
      </c>
      <c r="E4" s="309">
        <v>100</v>
      </c>
      <c r="F4" s="290">
        <f aca="true" t="shared" si="0" ref="F4:F9">B4-D4</f>
        <v>-97535</v>
      </c>
      <c r="G4" s="291">
        <f aca="true" t="shared" si="1" ref="G4:G9">F4/D4*100</f>
        <v>-0.5907396659018475</v>
      </c>
    </row>
    <row r="5" spans="1:9" ht="27.75" customHeight="1">
      <c r="A5" s="198" t="s">
        <v>10</v>
      </c>
      <c r="B5" s="46">
        <v>816572</v>
      </c>
      <c r="C5" s="69">
        <f>B5/$B$4*100</f>
        <v>4.9751168607654295</v>
      </c>
      <c r="D5" s="46">
        <v>817534</v>
      </c>
      <c r="E5" s="69">
        <f>D5/$D$4*100</f>
        <v>4.951553411835762</v>
      </c>
      <c r="F5" s="47">
        <f t="shared" si="0"/>
        <v>-962</v>
      </c>
      <c r="G5" s="155">
        <f>F5/D5*100</f>
        <v>-0.11767094701871726</v>
      </c>
      <c r="I5" s="234"/>
    </row>
    <row r="6" spans="1:7" ht="27.75" customHeight="1">
      <c r="A6" s="198" t="s">
        <v>70</v>
      </c>
      <c r="B6" s="46">
        <v>1057543</v>
      </c>
      <c r="C6" s="69">
        <f aca="true" t="shared" si="2" ref="C6:C11">B6/$B$4*100</f>
        <v>6.443277519048478</v>
      </c>
      <c r="D6" s="46">
        <v>1157269</v>
      </c>
      <c r="E6" s="69">
        <f>D6/$D$4*100</f>
        <v>7.009224405788333</v>
      </c>
      <c r="F6" s="47">
        <f t="shared" si="0"/>
        <v>-99726</v>
      </c>
      <c r="G6" s="155">
        <f t="shared" si="1"/>
        <v>-8.617356898007293</v>
      </c>
    </row>
    <row r="7" spans="1:7" ht="27.75" customHeight="1">
      <c r="A7" s="198" t="s">
        <v>72</v>
      </c>
      <c r="B7" s="307">
        <v>1329055</v>
      </c>
      <c r="C7" s="69">
        <f t="shared" si="2"/>
        <v>8.097514903014796</v>
      </c>
      <c r="D7" s="307">
        <v>1437922</v>
      </c>
      <c r="E7" s="69">
        <f>D7/$D$4*100</f>
        <v>8.70905379477025</v>
      </c>
      <c r="F7" s="47">
        <f t="shared" si="0"/>
        <v>-108867</v>
      </c>
      <c r="G7" s="155">
        <f t="shared" si="1"/>
        <v>-7.571133900169828</v>
      </c>
    </row>
    <row r="8" spans="1:7" ht="27.75" customHeight="1">
      <c r="A8" s="198" t="s">
        <v>73</v>
      </c>
      <c r="B8" s="307">
        <v>3982686</v>
      </c>
      <c r="C8" s="69">
        <f t="shared" si="2"/>
        <v>24.265255568075347</v>
      </c>
      <c r="D8" s="307">
        <v>3552570</v>
      </c>
      <c r="E8" s="69">
        <f>D8/$D$4*100</f>
        <v>21.516830008642295</v>
      </c>
      <c r="F8" s="47">
        <f t="shared" si="0"/>
        <v>430116</v>
      </c>
      <c r="G8" s="155">
        <f t="shared" si="1"/>
        <v>12.107178746653831</v>
      </c>
    </row>
    <row r="9" spans="1:7" ht="27.75" customHeight="1">
      <c r="A9" s="198" t="s">
        <v>29</v>
      </c>
      <c r="B9" s="307">
        <v>4867260</v>
      </c>
      <c r="C9" s="69">
        <f t="shared" si="2"/>
        <v>29.654687267906738</v>
      </c>
      <c r="D9" s="307">
        <v>5329143</v>
      </c>
      <c r="E9" s="69">
        <f>D9/$D$4*100</f>
        <v>32.2769893408845</v>
      </c>
      <c r="F9" s="47">
        <f t="shared" si="0"/>
        <v>-461883</v>
      </c>
      <c r="G9" s="155">
        <f t="shared" si="1"/>
        <v>-8.667115894619453</v>
      </c>
    </row>
    <row r="10" spans="1:7" ht="27.75" customHeight="1">
      <c r="A10" s="198" t="s">
        <v>74</v>
      </c>
      <c r="B10" s="39">
        <v>1309542</v>
      </c>
      <c r="C10" s="69">
        <f t="shared" si="2"/>
        <v>7.978628319462927</v>
      </c>
      <c r="D10" s="128" t="s">
        <v>1</v>
      </c>
      <c r="E10" s="97" t="s">
        <v>57</v>
      </c>
      <c r="F10" s="127" t="s">
        <v>57</v>
      </c>
      <c r="G10" s="169" t="s">
        <v>57</v>
      </c>
    </row>
    <row r="11" spans="1:7" ht="27.75" customHeight="1">
      <c r="A11" s="199" t="s">
        <v>11</v>
      </c>
      <c r="B11" s="308">
        <v>3050464</v>
      </c>
      <c r="C11" s="69">
        <f t="shared" si="2"/>
        <v>18.585519561726283</v>
      </c>
      <c r="D11" s="128" t="s">
        <v>1</v>
      </c>
      <c r="E11" s="97" t="s">
        <v>57</v>
      </c>
      <c r="F11" s="127" t="s">
        <v>57</v>
      </c>
      <c r="G11" s="169" t="s">
        <v>57</v>
      </c>
    </row>
    <row r="12" spans="1:7" s="280" customFormat="1" ht="27.75" customHeight="1">
      <c r="A12" s="365"/>
      <c r="B12" s="365"/>
      <c r="C12" s="365"/>
      <c r="D12" s="365"/>
      <c r="E12" s="365"/>
      <c r="F12" s="365"/>
      <c r="G12" s="365"/>
    </row>
    <row r="13" spans="2:6" ht="18" customHeight="1">
      <c r="B13" s="234"/>
      <c r="C13" s="238"/>
      <c r="D13" s="234"/>
      <c r="E13" s="238"/>
      <c r="F13" s="35"/>
    </row>
    <row r="14" spans="1:5" ht="18" customHeight="1">
      <c r="A14" s="16"/>
      <c r="B14" s="269"/>
      <c r="C14" s="33"/>
      <c r="D14" s="269"/>
      <c r="E14" s="33"/>
    </row>
    <row r="15" spans="1:5" ht="18" customHeight="1">
      <c r="A15" s="117"/>
      <c r="B15" s="234"/>
      <c r="C15" s="238"/>
      <c r="D15" s="234"/>
      <c r="E15" s="238"/>
    </row>
  </sheetData>
  <mergeCells count="5">
    <mergeCell ref="A12:G12"/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2"/>
  <sheetViews>
    <sheetView workbookViewId="0" topLeftCell="A7">
      <selection activeCell="D14" sqref="D14"/>
    </sheetView>
  </sheetViews>
  <sheetFormatPr defaultColWidth="9.00390625" defaultRowHeight="13.5"/>
  <cols>
    <col min="1" max="1" width="3.625" style="4" customWidth="1"/>
    <col min="2" max="2" width="13.625" style="4" customWidth="1"/>
    <col min="3" max="3" width="13.625" style="5" customWidth="1"/>
    <col min="4" max="4" width="10.375" style="30" customWidth="1"/>
    <col min="5" max="5" width="13.625" style="5" customWidth="1"/>
    <col min="6" max="6" width="10.375" style="30" customWidth="1"/>
    <col min="7" max="7" width="13.625" style="4" customWidth="1"/>
    <col min="8" max="8" width="10.375" style="4" customWidth="1"/>
    <col min="9" max="16384" width="9.00390625" style="4" customWidth="1"/>
  </cols>
  <sheetData>
    <row r="1" spans="1:9" ht="27.75" customHeight="1">
      <c r="A1" s="2" t="s">
        <v>192</v>
      </c>
      <c r="B1" s="3"/>
      <c r="C1" s="28"/>
      <c r="D1" s="29"/>
      <c r="E1" s="28"/>
      <c r="F1" s="29"/>
      <c r="G1" s="3"/>
      <c r="H1" s="9"/>
      <c r="I1" s="16"/>
    </row>
    <row r="2" spans="1:9" ht="27.75" customHeight="1">
      <c r="A2" s="370" t="s">
        <v>67</v>
      </c>
      <c r="B2" s="371"/>
      <c r="C2" s="374" t="s">
        <v>164</v>
      </c>
      <c r="D2" s="375"/>
      <c r="E2" s="374" t="s">
        <v>149</v>
      </c>
      <c r="F2" s="375"/>
      <c r="G2" s="366" t="s">
        <v>68</v>
      </c>
      <c r="H2" s="367"/>
      <c r="I2" s="16"/>
    </row>
    <row r="3" spans="1:9" ht="27.75" customHeight="1">
      <c r="A3" s="372"/>
      <c r="B3" s="373"/>
      <c r="C3" s="201" t="s">
        <v>64</v>
      </c>
      <c r="D3" s="202" t="s">
        <v>3</v>
      </c>
      <c r="E3" s="201" t="s">
        <v>64</v>
      </c>
      <c r="F3" s="202" t="s">
        <v>3</v>
      </c>
      <c r="G3" s="203" t="s">
        <v>65</v>
      </c>
      <c r="H3" s="204" t="s">
        <v>49</v>
      </c>
      <c r="I3" s="16"/>
    </row>
    <row r="4" spans="1:9" s="26" customFormat="1" ht="27.75" customHeight="1">
      <c r="A4" s="368" t="s">
        <v>30</v>
      </c>
      <c r="B4" s="369"/>
      <c r="C4" s="52">
        <v>16413122</v>
      </c>
      <c r="D4" s="27">
        <v>100</v>
      </c>
      <c r="E4" s="52">
        <v>16510657</v>
      </c>
      <c r="F4" s="27">
        <v>100</v>
      </c>
      <c r="G4" s="52">
        <f>C4-E4</f>
        <v>-97535</v>
      </c>
      <c r="H4" s="157">
        <f>G4/E4*100</f>
        <v>-0.5907396659018475</v>
      </c>
      <c r="I4" s="108"/>
    </row>
    <row r="5" spans="1:9" ht="27.75" customHeight="1">
      <c r="A5" s="205">
        <v>9</v>
      </c>
      <c r="B5" s="206" t="s">
        <v>115</v>
      </c>
      <c r="C5" s="50">
        <v>541605</v>
      </c>
      <c r="D5" s="43">
        <f>C5/$C$4*100</f>
        <v>3.2998292463798173</v>
      </c>
      <c r="E5" s="50">
        <v>485165</v>
      </c>
      <c r="F5" s="43">
        <f>E5/E4*100</f>
        <v>2.9384960271417424</v>
      </c>
      <c r="G5" s="50">
        <f>C5-E5</f>
        <v>56440</v>
      </c>
      <c r="H5" s="170">
        <f>G5/E5*100</f>
        <v>11.633155730524667</v>
      </c>
      <c r="I5" s="16"/>
    </row>
    <row r="6" spans="1:9" ht="27.75" customHeight="1">
      <c r="A6" s="205">
        <v>10</v>
      </c>
      <c r="B6" s="206" t="s">
        <v>75</v>
      </c>
      <c r="C6" s="45" t="s">
        <v>1</v>
      </c>
      <c r="D6" s="171" t="s">
        <v>1</v>
      </c>
      <c r="E6" s="45">
        <v>7598</v>
      </c>
      <c r="F6" s="43">
        <f>E6/E4*100</f>
        <v>0.04601876230606692</v>
      </c>
      <c r="G6" s="45" t="s">
        <v>1</v>
      </c>
      <c r="H6" s="171" t="s">
        <v>1</v>
      </c>
      <c r="I6" s="16"/>
    </row>
    <row r="7" spans="1:9" ht="27.75" customHeight="1">
      <c r="A7" s="205">
        <v>11</v>
      </c>
      <c r="B7" s="206" t="s">
        <v>117</v>
      </c>
      <c r="C7" s="82" t="s">
        <v>71</v>
      </c>
      <c r="D7" s="17" t="s">
        <v>71</v>
      </c>
      <c r="E7" s="82" t="s">
        <v>71</v>
      </c>
      <c r="F7" s="17" t="s">
        <v>71</v>
      </c>
      <c r="G7" s="82" t="s">
        <v>76</v>
      </c>
      <c r="H7" s="166" t="s">
        <v>76</v>
      </c>
      <c r="I7" s="16"/>
    </row>
    <row r="8" spans="1:9" ht="27.75" customHeight="1">
      <c r="A8" s="205">
        <v>12</v>
      </c>
      <c r="B8" s="206" t="s">
        <v>118</v>
      </c>
      <c r="C8" s="50">
        <v>111530</v>
      </c>
      <c r="D8" s="43">
        <f>C8/$C$4*100</f>
        <v>0.6795172789186603</v>
      </c>
      <c r="E8" s="50">
        <v>85226</v>
      </c>
      <c r="F8" s="43">
        <f>E8/E4*100</f>
        <v>0.5161878173594182</v>
      </c>
      <c r="G8" s="50">
        <f>C8-E8</f>
        <v>26304</v>
      </c>
      <c r="H8" s="170">
        <f>G8/E8*100</f>
        <v>30.863820899725436</v>
      </c>
      <c r="I8" s="16"/>
    </row>
    <row r="9" spans="1:9" ht="27.75" customHeight="1">
      <c r="A9" s="205">
        <v>13</v>
      </c>
      <c r="B9" s="206" t="s">
        <v>119</v>
      </c>
      <c r="C9" s="50">
        <v>975620</v>
      </c>
      <c r="D9" s="43">
        <f aca="true" t="shared" si="0" ref="D9:D28">C9/$C$4*100</f>
        <v>5.944146397010879</v>
      </c>
      <c r="E9" s="50">
        <v>765041</v>
      </c>
      <c r="F9" s="43">
        <f>E9/E4*100</f>
        <v>4.633619364753323</v>
      </c>
      <c r="G9" s="50">
        <f>C9-E9</f>
        <v>210579</v>
      </c>
      <c r="H9" s="170">
        <f>G9/E9*100</f>
        <v>27.525191460326965</v>
      </c>
      <c r="I9" s="16"/>
    </row>
    <row r="10" spans="1:9" ht="27.75" customHeight="1">
      <c r="A10" s="205">
        <v>14</v>
      </c>
      <c r="B10" s="206" t="s">
        <v>120</v>
      </c>
      <c r="C10" s="50">
        <v>791504</v>
      </c>
      <c r="D10" s="43">
        <f t="shared" si="0"/>
        <v>4.822385406018428</v>
      </c>
      <c r="E10" s="50">
        <v>786752</v>
      </c>
      <c r="F10" s="43">
        <f>E10/E4*100</f>
        <v>4.76511625188507</v>
      </c>
      <c r="G10" s="50">
        <f>C10-E10</f>
        <v>4752</v>
      </c>
      <c r="H10" s="170">
        <f>G10/E10*100</f>
        <v>0.6040022777190271</v>
      </c>
      <c r="I10" s="16"/>
    </row>
    <row r="11" spans="1:9" ht="27.75" customHeight="1">
      <c r="A11" s="205">
        <v>15</v>
      </c>
      <c r="B11" s="206" t="s">
        <v>127</v>
      </c>
      <c r="C11" s="50">
        <v>55812</v>
      </c>
      <c r="D11" s="43">
        <f t="shared" si="0"/>
        <v>0.3400449957052656</v>
      </c>
      <c r="E11" s="50">
        <v>60083</v>
      </c>
      <c r="F11" s="43">
        <f>E11/E4*100</f>
        <v>0.36390435583514336</v>
      </c>
      <c r="G11" s="50">
        <f>C11-E11</f>
        <v>-4271</v>
      </c>
      <c r="H11" s="170">
        <f>G11/E11*100</f>
        <v>-7.108499908459964</v>
      </c>
      <c r="I11" s="16"/>
    </row>
    <row r="12" spans="1:9" ht="27.75" customHeight="1">
      <c r="A12" s="205">
        <v>16</v>
      </c>
      <c r="B12" s="206" t="s">
        <v>121</v>
      </c>
      <c r="C12" s="50">
        <v>126897</v>
      </c>
      <c r="D12" s="43">
        <f t="shared" si="0"/>
        <v>0.7731435859673742</v>
      </c>
      <c r="E12" s="50">
        <v>147427</v>
      </c>
      <c r="F12" s="43">
        <f>E12/E4*100</f>
        <v>0.8929202514472925</v>
      </c>
      <c r="G12" s="50">
        <f>C12-E12</f>
        <v>-20530</v>
      </c>
      <c r="H12" s="170">
        <f>G12/E12*100</f>
        <v>-13.925536028000298</v>
      </c>
      <c r="I12" s="16"/>
    </row>
    <row r="13" spans="1:9" ht="27.75" customHeight="1">
      <c r="A13" s="205">
        <v>17</v>
      </c>
      <c r="B13" s="206" t="s">
        <v>122</v>
      </c>
      <c r="C13" s="45">
        <v>1458713</v>
      </c>
      <c r="D13" s="43">
        <f t="shared" si="0"/>
        <v>8.887480395259354</v>
      </c>
      <c r="E13" s="45" t="s">
        <v>1</v>
      </c>
      <c r="F13" s="171" t="s">
        <v>1</v>
      </c>
      <c r="G13" s="45" t="s">
        <v>1</v>
      </c>
      <c r="H13" s="171" t="s">
        <v>1</v>
      </c>
      <c r="I13" s="16"/>
    </row>
    <row r="14" spans="1:9" ht="27.75" customHeight="1">
      <c r="A14" s="205">
        <v>18</v>
      </c>
      <c r="B14" s="206" t="s">
        <v>128</v>
      </c>
      <c r="C14" s="45" t="s">
        <v>1</v>
      </c>
      <c r="D14" s="171" t="s">
        <v>1</v>
      </c>
      <c r="E14" s="45" t="s">
        <v>1</v>
      </c>
      <c r="F14" s="171" t="s">
        <v>1</v>
      </c>
      <c r="G14" s="45" t="s">
        <v>1</v>
      </c>
      <c r="H14" s="171" t="s">
        <v>1</v>
      </c>
      <c r="I14" s="16"/>
    </row>
    <row r="15" spans="1:9" ht="27.75" customHeight="1">
      <c r="A15" s="205">
        <v>19</v>
      </c>
      <c r="B15" s="206" t="s">
        <v>116</v>
      </c>
      <c r="C15" s="50">
        <v>1486995</v>
      </c>
      <c r="D15" s="43">
        <f t="shared" si="0"/>
        <v>9.05979374307947</v>
      </c>
      <c r="E15" s="50">
        <v>1463798</v>
      </c>
      <c r="F15" s="43">
        <f>E15/E4*100</f>
        <v>8.865776813121368</v>
      </c>
      <c r="G15" s="50">
        <f>C15-E15</f>
        <v>23197</v>
      </c>
      <c r="H15" s="170">
        <f>G15/E15*100</f>
        <v>1.5847131913009855</v>
      </c>
      <c r="I15" s="16"/>
    </row>
    <row r="16" spans="1:9" ht="27.75" customHeight="1">
      <c r="A16" s="205">
        <v>20</v>
      </c>
      <c r="B16" s="206" t="s">
        <v>123</v>
      </c>
      <c r="C16" s="50">
        <v>278434</v>
      </c>
      <c r="D16" s="43">
        <f t="shared" si="0"/>
        <v>1.6964109570379113</v>
      </c>
      <c r="E16" s="50">
        <v>383785</v>
      </c>
      <c r="F16" s="43">
        <f>E16/E4*100</f>
        <v>2.3244683721550268</v>
      </c>
      <c r="G16" s="50">
        <f>C16-E16</f>
        <v>-105351</v>
      </c>
      <c r="H16" s="170">
        <f>G16/E16*100</f>
        <v>-27.450525684953814</v>
      </c>
      <c r="I16" s="16"/>
    </row>
    <row r="17" spans="1:9" ht="27.75" customHeight="1">
      <c r="A17" s="205">
        <v>21</v>
      </c>
      <c r="B17" s="206" t="s">
        <v>129</v>
      </c>
      <c r="C17" s="82" t="s">
        <v>71</v>
      </c>
      <c r="D17" s="17" t="s">
        <v>71</v>
      </c>
      <c r="E17" s="82" t="s">
        <v>71</v>
      </c>
      <c r="F17" s="17" t="s">
        <v>71</v>
      </c>
      <c r="G17" s="82" t="s">
        <v>76</v>
      </c>
      <c r="H17" s="166" t="s">
        <v>76</v>
      </c>
      <c r="I17" s="16"/>
    </row>
    <row r="18" spans="1:9" ht="27.75" customHeight="1">
      <c r="A18" s="205">
        <v>22</v>
      </c>
      <c r="B18" s="206" t="s">
        <v>130</v>
      </c>
      <c r="C18" s="50">
        <v>443847</v>
      </c>
      <c r="D18" s="43">
        <f t="shared" si="0"/>
        <v>2.704220440206318</v>
      </c>
      <c r="E18" s="50">
        <v>488804</v>
      </c>
      <c r="F18" s="43">
        <f>E18/E4*100</f>
        <v>2.9605363372275253</v>
      </c>
      <c r="G18" s="50">
        <f aca="true" t="shared" si="1" ref="G18:G28">C18-E18</f>
        <v>-44957</v>
      </c>
      <c r="H18" s="170">
        <f aca="true" t="shared" si="2" ref="H18:H28">G18/E18*100</f>
        <v>-9.19734699388712</v>
      </c>
      <c r="I18" s="16"/>
    </row>
    <row r="19" spans="1:9" ht="27.75" customHeight="1">
      <c r="A19" s="205">
        <v>23</v>
      </c>
      <c r="B19" s="206" t="s">
        <v>124</v>
      </c>
      <c r="C19" s="50">
        <v>51557</v>
      </c>
      <c r="D19" s="43">
        <f t="shared" si="0"/>
        <v>0.31412061641898475</v>
      </c>
      <c r="E19" s="50">
        <v>75107</v>
      </c>
      <c r="F19" s="43">
        <f>E19/E4*100</f>
        <v>0.45490012904998267</v>
      </c>
      <c r="G19" s="50">
        <f t="shared" si="1"/>
        <v>-23550</v>
      </c>
      <c r="H19" s="170">
        <f t="shared" si="2"/>
        <v>-31.355266486479287</v>
      </c>
      <c r="I19" s="16"/>
    </row>
    <row r="20" spans="1:9" ht="27.75" customHeight="1">
      <c r="A20" s="205">
        <v>24</v>
      </c>
      <c r="B20" s="206" t="s">
        <v>125</v>
      </c>
      <c r="C20" s="50">
        <v>976620</v>
      </c>
      <c r="D20" s="43">
        <f t="shared" si="0"/>
        <v>5.950239083094612</v>
      </c>
      <c r="E20" s="50">
        <v>1050320</v>
      </c>
      <c r="F20" s="43">
        <f>E20/E4*100</f>
        <v>6.361467020967125</v>
      </c>
      <c r="G20" s="50">
        <f t="shared" si="1"/>
        <v>-73700</v>
      </c>
      <c r="H20" s="170">
        <f t="shared" si="2"/>
        <v>-7.016909132454871</v>
      </c>
      <c r="I20" s="16"/>
    </row>
    <row r="21" spans="1:9" ht="27.75" customHeight="1">
      <c r="A21" s="205">
        <v>25</v>
      </c>
      <c r="B21" s="206" t="s">
        <v>126</v>
      </c>
      <c r="C21" s="50">
        <v>1044407</v>
      </c>
      <c r="D21" s="43">
        <f t="shared" si="0"/>
        <v>6.363243994652572</v>
      </c>
      <c r="E21" s="50">
        <v>1091065</v>
      </c>
      <c r="F21" s="43">
        <f>E21/E4*100</f>
        <v>6.6082470249366825</v>
      </c>
      <c r="G21" s="50">
        <f t="shared" si="1"/>
        <v>-46658</v>
      </c>
      <c r="H21" s="170">
        <f t="shared" si="2"/>
        <v>-4.276372168477589</v>
      </c>
      <c r="I21" s="16"/>
    </row>
    <row r="22" spans="1:9" ht="27.75" customHeight="1">
      <c r="A22" s="205">
        <v>26</v>
      </c>
      <c r="B22" s="206" t="s">
        <v>24</v>
      </c>
      <c r="C22" s="50">
        <v>1299983</v>
      </c>
      <c r="D22" s="43">
        <f t="shared" si="0"/>
        <v>7.92038833318853</v>
      </c>
      <c r="E22" s="50">
        <v>1127087</v>
      </c>
      <c r="F22" s="43">
        <f>E22/E4*100</f>
        <v>6.826421262339832</v>
      </c>
      <c r="G22" s="50">
        <f t="shared" si="1"/>
        <v>172896</v>
      </c>
      <c r="H22" s="170">
        <f t="shared" si="2"/>
        <v>15.340075788293184</v>
      </c>
      <c r="I22" s="16"/>
    </row>
    <row r="23" spans="1:9" ht="27.75" customHeight="1">
      <c r="A23" s="205">
        <v>27</v>
      </c>
      <c r="B23" s="206" t="s">
        <v>25</v>
      </c>
      <c r="C23" s="50">
        <v>460354</v>
      </c>
      <c r="D23" s="43">
        <f t="shared" si="0"/>
        <v>2.8047924093904864</v>
      </c>
      <c r="E23" s="50">
        <v>629353</v>
      </c>
      <c r="F23" s="43">
        <f>E23/E4*100</f>
        <v>3.811798646171379</v>
      </c>
      <c r="G23" s="50">
        <f t="shared" si="1"/>
        <v>-168999</v>
      </c>
      <c r="H23" s="170">
        <f t="shared" si="2"/>
        <v>-26.852815510532245</v>
      </c>
      <c r="I23" s="16"/>
    </row>
    <row r="24" spans="1:9" ht="27.75" customHeight="1">
      <c r="A24" s="205">
        <v>28</v>
      </c>
      <c r="B24" s="206" t="s">
        <v>17</v>
      </c>
      <c r="C24" s="50">
        <v>268299</v>
      </c>
      <c r="D24" s="43">
        <f t="shared" si="0"/>
        <v>1.634661583579285</v>
      </c>
      <c r="E24" s="50">
        <v>116600</v>
      </c>
      <c r="F24" s="43">
        <f>E24/E4*100</f>
        <v>0.7062105402589369</v>
      </c>
      <c r="G24" s="50">
        <f t="shared" si="1"/>
        <v>151699</v>
      </c>
      <c r="H24" s="170">
        <f t="shared" si="2"/>
        <v>130.10205831903946</v>
      </c>
      <c r="I24" s="16"/>
    </row>
    <row r="25" spans="1:9" ht="27.75" customHeight="1">
      <c r="A25" s="205">
        <v>29</v>
      </c>
      <c r="B25" s="206" t="s">
        <v>18</v>
      </c>
      <c r="C25" s="50">
        <v>2523434</v>
      </c>
      <c r="D25" s="43">
        <f t="shared" si="0"/>
        <v>15.374491215016864</v>
      </c>
      <c r="E25" s="50">
        <v>2912046</v>
      </c>
      <c r="F25" s="43">
        <f>E25/E4*100</f>
        <v>17.637372031894312</v>
      </c>
      <c r="G25" s="50">
        <f t="shared" si="1"/>
        <v>-388612</v>
      </c>
      <c r="H25" s="170">
        <f t="shared" si="2"/>
        <v>-13.344981500979037</v>
      </c>
      <c r="I25" s="16"/>
    </row>
    <row r="26" spans="1:9" ht="27.75" customHeight="1">
      <c r="A26" s="205">
        <v>30</v>
      </c>
      <c r="B26" s="206" t="s">
        <v>26</v>
      </c>
      <c r="C26" s="50">
        <v>1611326</v>
      </c>
      <c r="D26" s="43">
        <f t="shared" si="0"/>
        <v>9.817303496555988</v>
      </c>
      <c r="E26" s="50">
        <v>1206423</v>
      </c>
      <c r="F26" s="43">
        <f>E26/E4*100</f>
        <v>7.306935151036085</v>
      </c>
      <c r="G26" s="50">
        <f t="shared" si="1"/>
        <v>404903</v>
      </c>
      <c r="H26" s="170">
        <f t="shared" si="2"/>
        <v>33.56227459191345</v>
      </c>
      <c r="I26" s="16"/>
    </row>
    <row r="27" spans="1:9" ht="27.75" customHeight="1">
      <c r="A27" s="205">
        <v>31</v>
      </c>
      <c r="B27" s="206" t="s">
        <v>27</v>
      </c>
      <c r="C27" s="50">
        <v>1706835</v>
      </c>
      <c r="D27" s="43">
        <f t="shared" si="0"/>
        <v>10.399209851727173</v>
      </c>
      <c r="E27" s="50">
        <v>1606126</v>
      </c>
      <c r="F27" s="43">
        <f>E27/E4*100</f>
        <v>9.727813980994215</v>
      </c>
      <c r="G27" s="50">
        <f t="shared" si="1"/>
        <v>100709</v>
      </c>
      <c r="H27" s="170">
        <f t="shared" si="2"/>
        <v>6.270305069465285</v>
      </c>
      <c r="I27" s="16"/>
    </row>
    <row r="28" spans="1:9" ht="27.75" customHeight="1">
      <c r="A28" s="200">
        <v>32</v>
      </c>
      <c r="B28" s="207" t="s">
        <v>28</v>
      </c>
      <c r="C28" s="145">
        <v>156066</v>
      </c>
      <c r="D28" s="146">
        <f t="shared" si="0"/>
        <v>0.9508611463437608</v>
      </c>
      <c r="E28" s="145">
        <v>87623</v>
      </c>
      <c r="F28" s="146">
        <f>E28/E4*100</f>
        <v>0.5307057132856676</v>
      </c>
      <c r="G28" s="145">
        <f t="shared" si="1"/>
        <v>68443</v>
      </c>
      <c r="H28" s="172">
        <f t="shared" si="2"/>
        <v>78.11077000330964</v>
      </c>
      <c r="I28" s="16"/>
    </row>
    <row r="29" spans="1:6" ht="14.25" customHeight="1">
      <c r="A29" s="42"/>
      <c r="B29" s="44"/>
      <c r="C29" s="5">
        <f>SUM(C5:C28)</f>
        <v>16369838</v>
      </c>
      <c r="D29" s="30">
        <f>C29/C31%</f>
        <v>99.73628417555173</v>
      </c>
      <c r="E29" s="5">
        <f>SUM(E5:E28)</f>
        <v>14575429</v>
      </c>
      <c r="F29" s="30">
        <f>SUM(F5:F28)</f>
        <v>88.2789158541662</v>
      </c>
    </row>
    <row r="30" spans="1:6" ht="14.25" customHeight="1">
      <c r="A30" s="16"/>
      <c r="B30" s="16"/>
      <c r="C30" s="5">
        <v>43284</v>
      </c>
      <c r="D30" s="30">
        <f>C30/C31%</f>
        <v>0.2637158244482677</v>
      </c>
      <c r="E30" s="5">
        <v>1935228</v>
      </c>
      <c r="F30" s="30">
        <f>E30/E31%</f>
        <v>11.721084145833808</v>
      </c>
    </row>
    <row r="31" spans="1:6" ht="14.25" customHeight="1">
      <c r="A31" s="16"/>
      <c r="B31" s="270" t="s">
        <v>163</v>
      </c>
      <c r="C31" s="5">
        <f>SUM(C29:C30)</f>
        <v>16413122</v>
      </c>
      <c r="D31" s="30">
        <f>SUM(D29:D30)</f>
        <v>100</v>
      </c>
      <c r="E31" s="5">
        <f>SUM(E29:E30)</f>
        <v>16510657</v>
      </c>
      <c r="F31" s="30">
        <f>SUM(F29:F30)</f>
        <v>100.00000000000001</v>
      </c>
    </row>
    <row r="32" spans="1:2" ht="13.5">
      <c r="A32" s="16"/>
      <c r="B32" s="16"/>
    </row>
    <row r="33" spans="1:2" ht="13.5">
      <c r="A33" s="16"/>
      <c r="B33" s="16"/>
    </row>
    <row r="34" spans="1:2" ht="13.5">
      <c r="A34" s="16"/>
      <c r="B34" s="16"/>
    </row>
    <row r="35" spans="1:2" ht="13.5">
      <c r="A35" s="16"/>
      <c r="B35" s="16"/>
    </row>
    <row r="36" spans="1:2" ht="13.5">
      <c r="A36" s="16"/>
      <c r="B36" s="16"/>
    </row>
    <row r="37" spans="1:2" ht="13.5">
      <c r="A37" s="16"/>
      <c r="B37" s="16"/>
    </row>
    <row r="38" spans="1:2" ht="13.5">
      <c r="A38" s="16"/>
      <c r="B38" s="16"/>
    </row>
    <row r="39" spans="1:2" ht="13.5">
      <c r="A39" s="16"/>
      <c r="B39" s="16"/>
    </row>
    <row r="40" spans="1:2" ht="13.5">
      <c r="A40" s="16"/>
      <c r="B40" s="16"/>
    </row>
    <row r="41" spans="1:2" ht="13.5">
      <c r="A41" s="16"/>
      <c r="B41" s="16"/>
    </row>
    <row r="42" spans="1:2" ht="13.5">
      <c r="A42" s="16"/>
      <c r="B42" s="16"/>
    </row>
    <row r="43" spans="1:2" ht="13.5">
      <c r="A43" s="16"/>
      <c r="B43" s="16"/>
    </row>
    <row r="44" spans="1:2" ht="13.5">
      <c r="A44" s="16"/>
      <c r="B44" s="16"/>
    </row>
    <row r="45" spans="1:2" ht="13.5">
      <c r="A45" s="16"/>
      <c r="B45" s="16"/>
    </row>
    <row r="46" spans="1:2" ht="13.5">
      <c r="A46" s="16"/>
      <c r="B46" s="16"/>
    </row>
    <row r="47" spans="1:2" ht="13.5">
      <c r="A47" s="16"/>
      <c r="B47" s="16"/>
    </row>
    <row r="48" spans="1:2" ht="13.5">
      <c r="A48" s="16"/>
      <c r="B48" s="16"/>
    </row>
    <row r="49" spans="1:2" ht="13.5">
      <c r="A49" s="16"/>
      <c r="B49" s="16"/>
    </row>
    <row r="50" spans="1:2" ht="13.5">
      <c r="A50" s="16"/>
      <c r="B50" s="16"/>
    </row>
    <row r="51" spans="1:2" ht="13.5">
      <c r="A51" s="16"/>
      <c r="B51" s="16"/>
    </row>
    <row r="52" spans="1:2" ht="13.5">
      <c r="A52" s="16"/>
      <c r="B52" s="16"/>
    </row>
    <row r="53" spans="1:2" ht="13.5">
      <c r="A53" s="16"/>
      <c r="B53" s="16"/>
    </row>
    <row r="54" spans="1:2" ht="13.5">
      <c r="A54" s="16"/>
      <c r="B54" s="16"/>
    </row>
    <row r="55" spans="1:2" ht="13.5">
      <c r="A55" s="16"/>
      <c r="B55" s="16"/>
    </row>
    <row r="56" spans="1:2" ht="13.5">
      <c r="A56" s="16"/>
      <c r="B56" s="16"/>
    </row>
    <row r="57" spans="1:2" ht="13.5">
      <c r="A57" s="16"/>
      <c r="B57" s="16"/>
    </row>
    <row r="58" spans="1:2" ht="13.5">
      <c r="A58" s="16"/>
      <c r="B58" s="16"/>
    </row>
    <row r="59" spans="1:2" ht="13.5">
      <c r="A59" s="16"/>
      <c r="B59" s="16"/>
    </row>
    <row r="60" spans="1:2" ht="13.5">
      <c r="A60" s="16"/>
      <c r="B60" s="16"/>
    </row>
    <row r="61" spans="1:2" ht="13.5">
      <c r="A61" s="16"/>
      <c r="B61" s="16"/>
    </row>
    <row r="62" spans="1:2" ht="13.5">
      <c r="A62" s="16"/>
      <c r="B62" s="16"/>
    </row>
    <row r="63" spans="1:2" ht="13.5">
      <c r="A63" s="16"/>
      <c r="B63" s="16"/>
    </row>
    <row r="64" spans="1:2" ht="13.5">
      <c r="A64" s="16"/>
      <c r="B64" s="16"/>
    </row>
    <row r="65" spans="1:2" ht="13.5">
      <c r="A65" s="16"/>
      <c r="B65" s="16"/>
    </row>
    <row r="66" spans="1:2" ht="13.5">
      <c r="A66" s="16"/>
      <c r="B66" s="16"/>
    </row>
    <row r="67" spans="1:2" ht="13.5">
      <c r="A67" s="16"/>
      <c r="B67" s="16"/>
    </row>
    <row r="68" spans="1:2" ht="13.5">
      <c r="A68" s="16"/>
      <c r="B68" s="16"/>
    </row>
    <row r="69" spans="1:2" ht="13.5">
      <c r="A69" s="16"/>
      <c r="B69" s="16"/>
    </row>
    <row r="70" spans="1:2" ht="13.5">
      <c r="A70" s="16"/>
      <c r="B70" s="16"/>
    </row>
    <row r="71" spans="1:2" ht="13.5">
      <c r="A71" s="16"/>
      <c r="B71" s="16"/>
    </row>
    <row r="72" spans="1:2" ht="13.5">
      <c r="A72" s="16"/>
      <c r="B72" s="16"/>
    </row>
    <row r="73" spans="1:2" ht="13.5">
      <c r="A73" s="16"/>
      <c r="B73" s="16"/>
    </row>
    <row r="74" spans="1:2" ht="13.5">
      <c r="A74" s="16"/>
      <c r="B74" s="16"/>
    </row>
    <row r="75" spans="1:2" ht="13.5">
      <c r="A75" s="16"/>
      <c r="B75" s="16"/>
    </row>
    <row r="76" spans="1:2" ht="13.5">
      <c r="A76" s="16"/>
      <c r="B76" s="16"/>
    </row>
    <row r="77" spans="1:2" ht="13.5">
      <c r="A77" s="16"/>
      <c r="B77" s="16"/>
    </row>
    <row r="78" spans="1:2" ht="13.5">
      <c r="A78" s="16"/>
      <c r="B78" s="16"/>
    </row>
    <row r="79" spans="1:2" ht="13.5">
      <c r="A79" s="16"/>
      <c r="B79" s="16"/>
    </row>
    <row r="80" spans="1:2" ht="13.5">
      <c r="A80" s="16"/>
      <c r="B80" s="16"/>
    </row>
    <row r="81" spans="1:2" ht="13.5">
      <c r="A81" s="16"/>
      <c r="B81" s="16"/>
    </row>
    <row r="82" spans="1:2" ht="13.5">
      <c r="A82" s="16"/>
      <c r="B82" s="16"/>
    </row>
    <row r="83" spans="1:2" ht="13.5">
      <c r="A83" s="16"/>
      <c r="B83" s="16"/>
    </row>
    <row r="84" spans="1:2" ht="13.5">
      <c r="A84" s="16"/>
      <c r="B84" s="16"/>
    </row>
    <row r="85" spans="1:2" ht="13.5">
      <c r="A85" s="16"/>
      <c r="B85" s="16"/>
    </row>
    <row r="86" spans="1:2" ht="13.5">
      <c r="A86" s="16"/>
      <c r="B86" s="16"/>
    </row>
    <row r="87" spans="1:2" ht="13.5">
      <c r="A87" s="16"/>
      <c r="B87" s="16"/>
    </row>
    <row r="88" spans="1:2" ht="13.5">
      <c r="A88" s="16"/>
      <c r="B88" s="16"/>
    </row>
    <row r="89" spans="1:2" ht="13.5">
      <c r="A89" s="16"/>
      <c r="B89" s="16"/>
    </row>
    <row r="90" spans="1:2" ht="13.5">
      <c r="A90" s="16"/>
      <c r="B90" s="16"/>
    </row>
    <row r="91" spans="1:2" ht="13.5">
      <c r="A91" s="16"/>
      <c r="B91" s="16"/>
    </row>
    <row r="92" spans="1:2" ht="13.5">
      <c r="A92" s="16"/>
      <c r="B92" s="16"/>
    </row>
    <row r="93" spans="1:2" ht="13.5">
      <c r="A93" s="16"/>
      <c r="B93" s="16"/>
    </row>
    <row r="94" spans="1:2" ht="13.5">
      <c r="A94" s="16"/>
      <c r="B94" s="16"/>
    </row>
    <row r="95" spans="1:2" ht="13.5">
      <c r="A95" s="16"/>
      <c r="B95" s="16"/>
    </row>
    <row r="96" spans="1:2" ht="13.5">
      <c r="A96" s="16"/>
      <c r="B96" s="16"/>
    </row>
    <row r="97" spans="1:2" ht="13.5">
      <c r="A97" s="16"/>
      <c r="B97" s="16"/>
    </row>
    <row r="98" spans="1:2" ht="13.5">
      <c r="A98" s="16"/>
      <c r="B98" s="16"/>
    </row>
    <row r="99" spans="1:2" ht="13.5">
      <c r="A99" s="16"/>
      <c r="B99" s="16"/>
    </row>
    <row r="100" spans="1:2" ht="13.5">
      <c r="A100" s="16"/>
      <c r="B100" s="16"/>
    </row>
    <row r="101" spans="1:2" ht="13.5">
      <c r="A101" s="16"/>
      <c r="B101" s="16"/>
    </row>
    <row r="102" spans="1:2" ht="13.5">
      <c r="A102" s="16"/>
      <c r="B102" s="16"/>
    </row>
    <row r="103" spans="1:2" ht="13.5">
      <c r="A103" s="16"/>
      <c r="B103" s="16"/>
    </row>
    <row r="104" spans="1:2" ht="13.5">
      <c r="A104" s="16"/>
      <c r="B104" s="16"/>
    </row>
    <row r="105" spans="1:2" ht="13.5">
      <c r="A105" s="16"/>
      <c r="B105" s="16"/>
    </row>
    <row r="106" spans="1:2" ht="13.5">
      <c r="A106" s="16"/>
      <c r="B106" s="16"/>
    </row>
    <row r="107" spans="1:2" ht="13.5">
      <c r="A107" s="16"/>
      <c r="B107" s="16"/>
    </row>
    <row r="108" spans="1:2" ht="13.5">
      <c r="A108" s="16"/>
      <c r="B108" s="16"/>
    </row>
    <row r="109" spans="1:2" ht="13.5">
      <c r="A109" s="16"/>
      <c r="B109" s="16"/>
    </row>
    <row r="110" spans="1:2" ht="13.5">
      <c r="A110" s="16"/>
      <c r="B110" s="16"/>
    </row>
    <row r="111" spans="1:2" ht="13.5">
      <c r="A111" s="16"/>
      <c r="B111" s="16"/>
    </row>
    <row r="112" spans="1:2" ht="13.5">
      <c r="A112" s="16"/>
      <c r="B112" s="16"/>
    </row>
    <row r="113" spans="1:2" ht="13.5">
      <c r="A113" s="16"/>
      <c r="B113" s="16"/>
    </row>
    <row r="114" spans="1:2" ht="13.5">
      <c r="A114" s="16"/>
      <c r="B114" s="16"/>
    </row>
    <row r="115" spans="1:2" ht="13.5">
      <c r="A115" s="16"/>
      <c r="B115" s="16"/>
    </row>
    <row r="116" spans="1:2" ht="13.5">
      <c r="A116" s="16"/>
      <c r="B116" s="16"/>
    </row>
    <row r="117" spans="1:2" ht="13.5">
      <c r="A117" s="16"/>
      <c r="B117" s="16"/>
    </row>
    <row r="118" spans="1:2" ht="13.5">
      <c r="A118" s="16"/>
      <c r="B118" s="16"/>
    </row>
    <row r="119" spans="1:2" ht="13.5">
      <c r="A119" s="16"/>
      <c r="B119" s="16"/>
    </row>
    <row r="120" spans="1:2" ht="13.5">
      <c r="A120" s="16"/>
      <c r="B120" s="16"/>
    </row>
    <row r="121" spans="1:2" ht="13.5">
      <c r="A121" s="16"/>
      <c r="B121" s="16"/>
    </row>
    <row r="122" spans="1:2" ht="13.5">
      <c r="A122" s="16"/>
      <c r="B122" s="16"/>
    </row>
    <row r="123" spans="1:2" ht="13.5">
      <c r="A123" s="16"/>
      <c r="B123" s="16"/>
    </row>
    <row r="124" spans="1:2" ht="13.5">
      <c r="A124" s="16"/>
      <c r="B124" s="16"/>
    </row>
    <row r="125" spans="1:2" ht="13.5">
      <c r="A125" s="16"/>
      <c r="B125" s="16"/>
    </row>
    <row r="126" spans="1:2" ht="13.5">
      <c r="A126" s="16"/>
      <c r="B126" s="16"/>
    </row>
    <row r="127" spans="1:2" ht="13.5">
      <c r="A127" s="16"/>
      <c r="B127" s="16"/>
    </row>
    <row r="128" spans="1:2" ht="13.5">
      <c r="A128" s="16"/>
      <c r="B128" s="16"/>
    </row>
    <row r="129" spans="1:2" ht="13.5">
      <c r="A129" s="16"/>
      <c r="B129" s="16"/>
    </row>
    <row r="130" spans="1:2" ht="13.5">
      <c r="A130" s="16"/>
      <c r="B130" s="16"/>
    </row>
    <row r="131" spans="1:2" ht="13.5">
      <c r="A131" s="16"/>
      <c r="B131" s="16"/>
    </row>
    <row r="132" spans="1:2" ht="13.5">
      <c r="A132" s="16"/>
      <c r="B132" s="16"/>
    </row>
    <row r="133" spans="1:2" ht="13.5">
      <c r="A133" s="16"/>
      <c r="B133" s="16"/>
    </row>
    <row r="134" spans="1:2" ht="13.5">
      <c r="A134" s="16"/>
      <c r="B134" s="16"/>
    </row>
    <row r="135" spans="1:2" ht="13.5">
      <c r="A135" s="16"/>
      <c r="B135" s="16"/>
    </row>
    <row r="136" spans="1:2" ht="13.5">
      <c r="A136" s="16"/>
      <c r="B136" s="16"/>
    </row>
    <row r="137" spans="1:2" ht="13.5">
      <c r="A137" s="16"/>
      <c r="B137" s="16"/>
    </row>
    <row r="138" spans="1:2" ht="13.5">
      <c r="A138" s="16"/>
      <c r="B138" s="16"/>
    </row>
    <row r="139" spans="1:2" ht="13.5">
      <c r="A139" s="16"/>
      <c r="B139" s="16"/>
    </row>
    <row r="140" spans="1:2" ht="13.5">
      <c r="A140" s="16"/>
      <c r="B140" s="16"/>
    </row>
    <row r="141" spans="1:2" ht="13.5">
      <c r="A141" s="16"/>
      <c r="B141" s="16"/>
    </row>
    <row r="142" spans="1:2" ht="13.5">
      <c r="A142" s="16"/>
      <c r="B142" s="16"/>
    </row>
    <row r="143" spans="1:2" ht="13.5">
      <c r="A143" s="16"/>
      <c r="B143" s="16"/>
    </row>
    <row r="144" spans="1:2" ht="13.5">
      <c r="A144" s="16"/>
      <c r="B144" s="16"/>
    </row>
    <row r="145" spans="1:2" ht="13.5">
      <c r="A145" s="16"/>
      <c r="B145" s="16"/>
    </row>
    <row r="146" spans="1:2" ht="13.5">
      <c r="A146" s="16"/>
      <c r="B146" s="16"/>
    </row>
    <row r="147" spans="1:2" ht="13.5">
      <c r="A147" s="16"/>
      <c r="B147" s="16"/>
    </row>
    <row r="148" spans="1:2" ht="13.5">
      <c r="A148" s="16"/>
      <c r="B148" s="16"/>
    </row>
    <row r="149" spans="1:2" ht="13.5">
      <c r="A149" s="16"/>
      <c r="B149" s="16"/>
    </row>
    <row r="150" spans="1:2" ht="13.5">
      <c r="A150" s="16"/>
      <c r="B150" s="16"/>
    </row>
    <row r="151" spans="1:2" ht="13.5">
      <c r="A151" s="16"/>
      <c r="B151" s="16"/>
    </row>
    <row r="152" spans="1:2" ht="13.5">
      <c r="A152" s="16"/>
      <c r="B152" s="16"/>
    </row>
  </sheetData>
  <mergeCells count="5">
    <mergeCell ref="G2:H2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D16" sqref="D16"/>
    </sheetView>
  </sheetViews>
  <sheetFormatPr defaultColWidth="9.00390625" defaultRowHeight="13.5"/>
  <cols>
    <col min="1" max="1" width="12.625" style="4" customWidth="1"/>
    <col min="2" max="6" width="11.625" style="4" customWidth="1"/>
    <col min="7" max="16384" width="9.00390625" style="4" customWidth="1"/>
  </cols>
  <sheetData>
    <row r="1" ht="27" customHeight="1">
      <c r="A1" s="8" t="s">
        <v>215</v>
      </c>
    </row>
    <row r="2" ht="27" customHeight="1">
      <c r="A2" s="8"/>
    </row>
    <row r="3" spans="1:3" ht="27" customHeight="1">
      <c r="A3" s="2" t="s">
        <v>193</v>
      </c>
      <c r="B3" s="6"/>
      <c r="C3" s="6"/>
    </row>
    <row r="4" spans="1:7" ht="13.5" customHeight="1">
      <c r="A4" s="6"/>
      <c r="B4" s="6"/>
      <c r="C4" s="376" t="s">
        <v>143</v>
      </c>
      <c r="D4" s="376"/>
      <c r="E4" s="376"/>
      <c r="F4" s="376"/>
      <c r="G4" s="292"/>
    </row>
    <row r="5" spans="1:11" ht="27" customHeight="1">
      <c r="A5" s="208" t="s">
        <v>140</v>
      </c>
      <c r="B5" s="183" t="s">
        <v>94</v>
      </c>
      <c r="C5" s="209" t="s">
        <v>96</v>
      </c>
      <c r="D5" s="209" t="s">
        <v>113</v>
      </c>
      <c r="E5" s="209" t="s">
        <v>151</v>
      </c>
      <c r="F5" s="209" t="s">
        <v>183</v>
      </c>
      <c r="G5" s="22"/>
      <c r="H5" s="22"/>
      <c r="I5" s="22"/>
      <c r="J5" s="22"/>
      <c r="K5" s="22"/>
    </row>
    <row r="6" spans="1:6" ht="27" customHeight="1">
      <c r="A6" s="210" t="s">
        <v>84</v>
      </c>
      <c r="B6" s="94">
        <v>1404160</v>
      </c>
      <c r="C6" s="94">
        <v>1353728</v>
      </c>
      <c r="D6" s="94">
        <v>1758822</v>
      </c>
      <c r="E6" s="94">
        <v>1570051</v>
      </c>
      <c r="F6" s="293">
        <v>2250630</v>
      </c>
    </row>
    <row r="7" spans="1:6" ht="27" customHeight="1">
      <c r="A7" s="210" t="s">
        <v>43</v>
      </c>
      <c r="B7" s="69">
        <v>133.8</v>
      </c>
      <c r="C7" s="69">
        <f>C6/B6*100</f>
        <v>96.40838650865999</v>
      </c>
      <c r="D7" s="69">
        <f>D6/C6*100</f>
        <v>129.92432748676248</v>
      </c>
      <c r="E7" s="69">
        <f>E6/D6*100</f>
        <v>89.26719133601922</v>
      </c>
      <c r="F7" s="69">
        <f>F6/E6*100</f>
        <v>143.34757278585218</v>
      </c>
    </row>
    <row r="8" spans="1:6" ht="27" customHeight="1">
      <c r="A8" s="173" t="s">
        <v>55</v>
      </c>
      <c r="B8" s="129">
        <f>B6/B11</f>
        <v>2400.2735042735044</v>
      </c>
      <c r="C8" s="129">
        <f>C6/C11</f>
        <v>2506.9037037037037</v>
      </c>
      <c r="D8" s="248">
        <f>D6/D11</f>
        <v>3174.768953068592</v>
      </c>
      <c r="E8" s="248">
        <f>E6/E11</f>
        <v>2996.280534351145</v>
      </c>
      <c r="F8" s="248">
        <f>F6/F11</f>
        <v>4430.3740157480315</v>
      </c>
    </row>
    <row r="9" spans="1:5" ht="22.5" customHeight="1">
      <c r="A9" s="278" t="s">
        <v>187</v>
      </c>
      <c r="B9" s="278"/>
      <c r="C9" s="278"/>
      <c r="D9" s="278"/>
      <c r="E9" s="16"/>
    </row>
    <row r="10" spans="1:5" ht="26.25" customHeight="1">
      <c r="A10" s="16"/>
      <c r="B10" s="16"/>
      <c r="C10" s="16"/>
      <c r="D10" s="16"/>
      <c r="E10" s="16"/>
    </row>
    <row r="11" spans="1:6" s="6" customFormat="1" ht="27" customHeight="1">
      <c r="A11" s="87" t="s">
        <v>33</v>
      </c>
      <c r="B11" s="242">
        <v>585</v>
      </c>
      <c r="C11" s="242">
        <v>540</v>
      </c>
      <c r="D11" s="242">
        <v>554</v>
      </c>
      <c r="E11" s="3">
        <v>524</v>
      </c>
      <c r="F11" s="10">
        <v>508</v>
      </c>
    </row>
  </sheetData>
  <mergeCells count="1">
    <mergeCell ref="C4:F4"/>
  </mergeCells>
  <printOptions/>
  <pageMargins left="0.75" right="0.63" top="1" bottom="1" header="0.512" footer="0.512"/>
  <pageSetup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C12" sqref="C12"/>
    </sheetView>
  </sheetViews>
  <sheetFormatPr defaultColWidth="9.00390625" defaultRowHeight="13.5"/>
  <cols>
    <col min="1" max="1" width="14.625" style="4" customWidth="1"/>
    <col min="2" max="2" width="13.625" style="4" customWidth="1"/>
    <col min="3" max="3" width="10.375" style="4" customWidth="1"/>
    <col min="4" max="4" width="13.625" style="4" customWidth="1"/>
    <col min="5" max="5" width="10.375" style="4" customWidth="1"/>
    <col min="6" max="6" width="13.625" style="4" customWidth="1"/>
    <col min="7" max="7" width="10.375" style="4" customWidth="1"/>
    <col min="8" max="16384" width="9.00390625" style="4" customWidth="1"/>
  </cols>
  <sheetData>
    <row r="1" spans="1:7" s="26" customFormat="1" ht="27.75" customHeight="1">
      <c r="A1" s="2" t="s">
        <v>194</v>
      </c>
      <c r="B1" s="1"/>
      <c r="C1" s="1"/>
      <c r="D1" s="1"/>
      <c r="E1" s="1"/>
      <c r="F1" s="1"/>
      <c r="G1" s="71"/>
    </row>
    <row r="2" spans="1:7" ht="27.75" customHeight="1">
      <c r="A2" s="339" t="s">
        <v>45</v>
      </c>
      <c r="B2" s="355" t="s">
        <v>182</v>
      </c>
      <c r="C2" s="356"/>
      <c r="D2" s="355" t="s">
        <v>162</v>
      </c>
      <c r="E2" s="356"/>
      <c r="F2" s="377" t="s">
        <v>85</v>
      </c>
      <c r="G2" s="378"/>
    </row>
    <row r="3" spans="1:7" ht="27.75" customHeight="1">
      <c r="A3" s="340"/>
      <c r="B3" s="179" t="s">
        <v>64</v>
      </c>
      <c r="C3" s="180" t="s">
        <v>3</v>
      </c>
      <c r="D3" s="179" t="s">
        <v>64</v>
      </c>
      <c r="E3" s="180" t="s">
        <v>3</v>
      </c>
      <c r="F3" s="181" t="s">
        <v>93</v>
      </c>
      <c r="G3" s="190" t="s">
        <v>86</v>
      </c>
    </row>
    <row r="4" spans="1:7" s="54" customFormat="1" ht="27.75" customHeight="1">
      <c r="A4" s="152" t="s">
        <v>30</v>
      </c>
      <c r="B4" s="310">
        <f>SUM(B5:B8)</f>
        <v>2250630</v>
      </c>
      <c r="C4" s="311">
        <f>SUM(C5:C8)</f>
        <v>99.99999999999999</v>
      </c>
      <c r="D4" s="310">
        <v>1570051</v>
      </c>
      <c r="E4" s="311">
        <v>100</v>
      </c>
      <c r="F4" s="312">
        <f>B4-D4</f>
        <v>680579</v>
      </c>
      <c r="G4" s="313">
        <f>F4/D4*100</f>
        <v>43.34757278585218</v>
      </c>
    </row>
    <row r="5" spans="1:7" ht="27.75" customHeight="1">
      <c r="A5" s="198" t="s">
        <v>73</v>
      </c>
      <c r="B5" s="46">
        <v>468352</v>
      </c>
      <c r="C5" s="314">
        <f>B5/B4*100</f>
        <v>20.809817695489706</v>
      </c>
      <c r="D5" s="46">
        <v>270389</v>
      </c>
      <c r="E5" s="314">
        <f>D5/D4*100</f>
        <v>17.221669869322717</v>
      </c>
      <c r="F5" s="46">
        <f>B5-D5</f>
        <v>197963</v>
      </c>
      <c r="G5" s="237">
        <f>F5/D5*100</f>
        <v>73.21414702521183</v>
      </c>
    </row>
    <row r="6" spans="1:7" ht="27.75" customHeight="1">
      <c r="A6" s="198" t="s">
        <v>29</v>
      </c>
      <c r="B6" s="46">
        <v>1245964</v>
      </c>
      <c r="C6" s="314">
        <f>B6/B4*100</f>
        <v>55.36067678827706</v>
      </c>
      <c r="D6" s="46">
        <v>850481</v>
      </c>
      <c r="E6" s="314">
        <f>D6/D4*100</f>
        <v>54.16900470112117</v>
      </c>
      <c r="F6" s="46">
        <f>B6-D6</f>
        <v>395483</v>
      </c>
      <c r="G6" s="237">
        <f>F6/D6*100</f>
        <v>46.501097614173624</v>
      </c>
    </row>
    <row r="7" spans="1:7" ht="27.75" customHeight="1">
      <c r="A7" s="198" t="s">
        <v>74</v>
      </c>
      <c r="B7" s="46">
        <v>129357</v>
      </c>
      <c r="C7" s="314">
        <f>B7/B4*100</f>
        <v>5.747590674611109</v>
      </c>
      <c r="D7" s="46" t="s">
        <v>1</v>
      </c>
      <c r="E7" s="314" t="s">
        <v>1</v>
      </c>
      <c r="F7" s="46" t="s">
        <v>1</v>
      </c>
      <c r="G7" s="237" t="s">
        <v>1</v>
      </c>
    </row>
    <row r="8" spans="1:7" ht="27.75" customHeight="1">
      <c r="A8" s="199" t="s">
        <v>11</v>
      </c>
      <c r="B8" s="315">
        <v>406957</v>
      </c>
      <c r="C8" s="316">
        <f>B8/B4*100</f>
        <v>18.081914841622122</v>
      </c>
      <c r="D8" s="133" t="s">
        <v>1</v>
      </c>
      <c r="E8" s="317" t="s">
        <v>1</v>
      </c>
      <c r="F8" s="133" t="s">
        <v>1</v>
      </c>
      <c r="G8" s="318" t="s">
        <v>1</v>
      </c>
    </row>
    <row r="10" ht="13.5">
      <c r="H10" s="268"/>
    </row>
  </sheetData>
  <mergeCells count="4">
    <mergeCell ref="A2:A3"/>
    <mergeCell ref="D2:E2"/>
    <mergeCell ref="B2:C2"/>
    <mergeCell ref="F2:G2"/>
  </mergeCells>
  <printOptions/>
  <pageMargins left="0.75" right="0.53" top="1" bottom="1" header="0.512" footer="0.51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G8" sqref="G8"/>
    </sheetView>
  </sheetViews>
  <sheetFormatPr defaultColWidth="9.00390625" defaultRowHeight="13.5"/>
  <cols>
    <col min="1" max="1" width="7.25390625" style="4" customWidth="1"/>
    <col min="2" max="2" width="12.25390625" style="4" customWidth="1"/>
    <col min="3" max="3" width="12.75390625" style="4" customWidth="1"/>
    <col min="4" max="4" width="10.875" style="4" customWidth="1"/>
    <col min="5" max="5" width="12.75390625" style="4" customWidth="1"/>
    <col min="6" max="6" width="10.875" style="4" customWidth="1"/>
    <col min="7" max="7" width="12.75390625" style="4" customWidth="1"/>
    <col min="8" max="8" width="10.875" style="4" customWidth="1"/>
    <col min="9" max="9" width="3.625" style="4" customWidth="1"/>
    <col min="10" max="10" width="10.625" style="4" customWidth="1"/>
    <col min="11" max="16384" width="9.00390625" style="4" customWidth="1"/>
  </cols>
  <sheetData>
    <row r="1" s="26" customFormat="1" ht="27.75" customHeight="1">
      <c r="A1" s="2" t="s">
        <v>195</v>
      </c>
    </row>
    <row r="2" spans="1:9" ht="28.5" customHeight="1">
      <c r="A2" s="356" t="s">
        <v>67</v>
      </c>
      <c r="B2" s="356"/>
      <c r="C2" s="379" t="s">
        <v>182</v>
      </c>
      <c r="D2" s="380"/>
      <c r="E2" s="379" t="s">
        <v>162</v>
      </c>
      <c r="F2" s="380"/>
      <c r="G2" s="341" t="s">
        <v>19</v>
      </c>
      <c r="H2" s="342"/>
      <c r="I2" s="16"/>
    </row>
    <row r="3" spans="1:12" ht="28.5" customHeight="1">
      <c r="A3" s="345"/>
      <c r="B3" s="345"/>
      <c r="C3" s="188" t="s">
        <v>64</v>
      </c>
      <c r="D3" s="211" t="s">
        <v>3</v>
      </c>
      <c r="E3" s="188" t="s">
        <v>64</v>
      </c>
      <c r="F3" s="211" t="s">
        <v>3</v>
      </c>
      <c r="G3" s="181" t="s">
        <v>65</v>
      </c>
      <c r="H3" s="182" t="s">
        <v>49</v>
      </c>
      <c r="I3" s="16"/>
      <c r="L3" s="20"/>
    </row>
    <row r="4" spans="1:9" s="26" customFormat="1" ht="28.5" customHeight="1">
      <c r="A4" s="344" t="s">
        <v>30</v>
      </c>
      <c r="B4" s="344"/>
      <c r="C4" s="53">
        <f>SUM(C5:C28)</f>
        <v>2250630</v>
      </c>
      <c r="D4" s="38">
        <v>100</v>
      </c>
      <c r="E4" s="53">
        <v>1570051</v>
      </c>
      <c r="F4" s="38">
        <v>100</v>
      </c>
      <c r="G4" s="53">
        <f>C4-E4</f>
        <v>680579</v>
      </c>
      <c r="H4" s="175">
        <f>G4/E4*100</f>
        <v>43.34757278585218</v>
      </c>
      <c r="I4" s="108"/>
    </row>
    <row r="5" spans="1:10" ht="28.5" customHeight="1">
      <c r="A5" s="87">
        <v>9</v>
      </c>
      <c r="B5" s="193" t="s">
        <v>115</v>
      </c>
      <c r="C5" s="46">
        <v>104864</v>
      </c>
      <c r="D5" s="69">
        <f>C5/$C$4*100</f>
        <v>4.659317613290501</v>
      </c>
      <c r="E5" s="46">
        <v>20794</v>
      </c>
      <c r="F5" s="69">
        <f>E5/$E$4*100</f>
        <v>1.3244155763093046</v>
      </c>
      <c r="G5" s="46">
        <f>C5-E5</f>
        <v>84070</v>
      </c>
      <c r="H5" s="212">
        <f aca="true" t="shared" si="0" ref="H5:H28">G5/E5*100</f>
        <v>404.29931711070503</v>
      </c>
      <c r="I5" s="86"/>
      <c r="J5" s="13"/>
    </row>
    <row r="6" spans="1:10" ht="28.5" customHeight="1">
      <c r="A6" s="87">
        <v>10</v>
      </c>
      <c r="B6" s="186" t="s">
        <v>75</v>
      </c>
      <c r="C6" s="130" t="s">
        <v>1</v>
      </c>
      <c r="D6" s="51" t="s">
        <v>1</v>
      </c>
      <c r="E6" s="46" t="s">
        <v>95</v>
      </c>
      <c r="F6" s="131" t="s">
        <v>50</v>
      </c>
      <c r="G6" s="130" t="s">
        <v>1</v>
      </c>
      <c r="H6" s="171" t="s">
        <v>1</v>
      </c>
      <c r="I6" s="174"/>
      <c r="J6" s="13"/>
    </row>
    <row r="7" spans="1:10" ht="28.5" customHeight="1">
      <c r="A7" s="87">
        <v>11</v>
      </c>
      <c r="B7" s="193" t="s">
        <v>117</v>
      </c>
      <c r="C7" s="46" t="s">
        <v>95</v>
      </c>
      <c r="D7" s="131" t="s">
        <v>50</v>
      </c>
      <c r="E7" s="46" t="s">
        <v>95</v>
      </c>
      <c r="F7" s="131" t="s">
        <v>50</v>
      </c>
      <c r="G7" s="245" t="s">
        <v>50</v>
      </c>
      <c r="H7" s="131" t="s">
        <v>50</v>
      </c>
      <c r="I7" s="174"/>
      <c r="J7" s="13"/>
    </row>
    <row r="8" spans="1:10" ht="28.5" customHeight="1">
      <c r="A8" s="87">
        <v>12</v>
      </c>
      <c r="B8" s="193" t="s">
        <v>118</v>
      </c>
      <c r="C8" s="46" t="s">
        <v>95</v>
      </c>
      <c r="D8" s="131" t="s">
        <v>50</v>
      </c>
      <c r="E8" s="46" t="s">
        <v>95</v>
      </c>
      <c r="F8" s="131" t="s">
        <v>50</v>
      </c>
      <c r="G8" s="245" t="s">
        <v>50</v>
      </c>
      <c r="H8" s="131" t="s">
        <v>50</v>
      </c>
      <c r="I8" s="174"/>
      <c r="J8" s="13"/>
    </row>
    <row r="9" spans="1:10" ht="28.5" customHeight="1">
      <c r="A9" s="87">
        <v>13</v>
      </c>
      <c r="B9" s="193" t="s">
        <v>119</v>
      </c>
      <c r="C9" s="46">
        <v>170337</v>
      </c>
      <c r="D9" s="69">
        <f>C9/$C$4*100</f>
        <v>7.568414177363672</v>
      </c>
      <c r="E9" s="46">
        <v>16763</v>
      </c>
      <c r="F9" s="69">
        <f>E9/$E$4*100</f>
        <v>1.0676723240200479</v>
      </c>
      <c r="G9" s="46">
        <f>C9-E9</f>
        <v>153574</v>
      </c>
      <c r="H9" s="212">
        <f t="shared" si="0"/>
        <v>916.1486607409175</v>
      </c>
      <c r="I9" s="174"/>
      <c r="J9" s="13"/>
    </row>
    <row r="10" spans="1:10" ht="28.5" customHeight="1">
      <c r="A10" s="87">
        <v>14</v>
      </c>
      <c r="B10" s="193" t="s">
        <v>120</v>
      </c>
      <c r="C10" s="46">
        <v>19432</v>
      </c>
      <c r="D10" s="69">
        <f>C10/$C$4*100</f>
        <v>0.8634026916907711</v>
      </c>
      <c r="E10" s="46">
        <v>8619</v>
      </c>
      <c r="F10" s="69">
        <f aca="true" t="shared" si="1" ref="F10:F31">E10/$E$4*100</f>
        <v>0.5489630591617725</v>
      </c>
      <c r="G10" s="46">
        <f>C10-E10</f>
        <v>10813</v>
      </c>
      <c r="H10" s="212">
        <f t="shared" si="0"/>
        <v>125.45538925629423</v>
      </c>
      <c r="I10" s="174"/>
      <c r="J10" s="13"/>
    </row>
    <row r="11" spans="1:10" ht="28.5" customHeight="1">
      <c r="A11" s="87">
        <v>15</v>
      </c>
      <c r="B11" s="193" t="s">
        <v>127</v>
      </c>
      <c r="C11" s="46">
        <v>239</v>
      </c>
      <c r="D11" s="69">
        <f>C11/$C$4*100</f>
        <v>0.010619248832549109</v>
      </c>
      <c r="E11" s="46">
        <v>2394</v>
      </c>
      <c r="F11" s="69">
        <f t="shared" si="1"/>
        <v>0.15247912328962562</v>
      </c>
      <c r="G11" s="46">
        <f>C11-E11</f>
        <v>-2155</v>
      </c>
      <c r="H11" s="212">
        <f t="shared" si="0"/>
        <v>-90.01670843776107</v>
      </c>
      <c r="I11" s="174"/>
      <c r="J11" s="13"/>
    </row>
    <row r="12" spans="1:10" ht="28.5" customHeight="1">
      <c r="A12" s="87">
        <v>16</v>
      </c>
      <c r="B12" s="193" t="s">
        <v>121</v>
      </c>
      <c r="C12" s="46">
        <v>125</v>
      </c>
      <c r="D12" s="69">
        <f>C12/$C$4*100</f>
        <v>0.005554000435433634</v>
      </c>
      <c r="E12" s="46">
        <v>803</v>
      </c>
      <c r="F12" s="69">
        <f t="shared" si="1"/>
        <v>0.0511448354225436</v>
      </c>
      <c r="G12" s="46">
        <f>C12-E12</f>
        <v>-678</v>
      </c>
      <c r="H12" s="212">
        <f t="shared" si="0"/>
        <v>-84.43337484433376</v>
      </c>
      <c r="I12" s="174"/>
      <c r="J12" s="13"/>
    </row>
    <row r="13" spans="1:10" ht="28.5" customHeight="1">
      <c r="A13" s="87">
        <v>17</v>
      </c>
      <c r="B13" s="193" t="s">
        <v>122</v>
      </c>
      <c r="C13" s="300">
        <v>68012</v>
      </c>
      <c r="D13" s="69">
        <f>C13/$C$4*100</f>
        <v>3.021909420917699</v>
      </c>
      <c r="E13" s="294" t="s">
        <v>1</v>
      </c>
      <c r="F13" s="20" t="s">
        <v>1</v>
      </c>
      <c r="G13" s="46" t="s">
        <v>1</v>
      </c>
      <c r="H13" s="214" t="s">
        <v>1</v>
      </c>
      <c r="I13" s="174"/>
      <c r="J13" s="13"/>
    </row>
    <row r="14" spans="1:10" ht="28.5" customHeight="1">
      <c r="A14" s="87">
        <v>18</v>
      </c>
      <c r="B14" s="193" t="s">
        <v>128</v>
      </c>
      <c r="C14" s="130" t="s">
        <v>1</v>
      </c>
      <c r="D14" s="51" t="s">
        <v>1</v>
      </c>
      <c r="E14" s="294" t="s">
        <v>1</v>
      </c>
      <c r="F14" s="20" t="s">
        <v>1</v>
      </c>
      <c r="G14" s="46" t="s">
        <v>1</v>
      </c>
      <c r="H14" s="171" t="s">
        <v>1</v>
      </c>
      <c r="I14" s="174"/>
      <c r="J14" s="13"/>
    </row>
    <row r="15" spans="1:10" ht="28.5" customHeight="1">
      <c r="A15" s="87">
        <v>19</v>
      </c>
      <c r="B15" s="193" t="s">
        <v>116</v>
      </c>
      <c r="C15" s="46">
        <v>383308</v>
      </c>
      <c r="D15" s="69">
        <f>C15/$C$4*100</f>
        <v>17.031142391241563</v>
      </c>
      <c r="E15" s="46">
        <v>400446</v>
      </c>
      <c r="F15" s="69">
        <f t="shared" si="1"/>
        <v>25.505286134017304</v>
      </c>
      <c r="G15" s="46">
        <f>C15-E15</f>
        <v>-17138</v>
      </c>
      <c r="H15" s="212">
        <f t="shared" si="0"/>
        <v>-4.279728103164971</v>
      </c>
      <c r="I15" s="174"/>
      <c r="J15" s="13"/>
    </row>
    <row r="16" spans="1:10" ht="28.5" customHeight="1">
      <c r="A16" s="87">
        <v>20</v>
      </c>
      <c r="B16" s="193" t="s">
        <v>123</v>
      </c>
      <c r="C16" s="46">
        <v>64093</v>
      </c>
      <c r="D16" s="69">
        <f>C16/$C$4*100</f>
        <v>2.847780399265983</v>
      </c>
      <c r="E16" s="46">
        <v>34992</v>
      </c>
      <c r="F16" s="69">
        <f t="shared" si="1"/>
        <v>2.228717411090468</v>
      </c>
      <c r="G16" s="46">
        <f>C16-E16</f>
        <v>29101</v>
      </c>
      <c r="H16" s="212">
        <f t="shared" si="0"/>
        <v>83.16472336534065</v>
      </c>
      <c r="I16" s="174"/>
      <c r="J16" s="13"/>
    </row>
    <row r="17" spans="1:10" ht="28.5" customHeight="1">
      <c r="A17" s="87">
        <v>21</v>
      </c>
      <c r="B17" s="193" t="s">
        <v>129</v>
      </c>
      <c r="C17" s="46" t="s">
        <v>95</v>
      </c>
      <c r="D17" s="132" t="s">
        <v>95</v>
      </c>
      <c r="E17" s="21" t="s">
        <v>95</v>
      </c>
      <c r="F17" s="236" t="s">
        <v>95</v>
      </c>
      <c r="G17" s="126" t="s">
        <v>50</v>
      </c>
      <c r="H17" s="213" t="s">
        <v>71</v>
      </c>
      <c r="I17" s="174"/>
      <c r="J17" s="13"/>
    </row>
    <row r="18" spans="1:10" ht="28.5" customHeight="1">
      <c r="A18" s="87">
        <v>22</v>
      </c>
      <c r="B18" s="193" t="s">
        <v>130</v>
      </c>
      <c r="C18" s="46">
        <v>28023</v>
      </c>
      <c r="D18" s="69">
        <f>C18/$C$4*100</f>
        <v>1.2451180336172538</v>
      </c>
      <c r="E18" s="21">
        <v>35970</v>
      </c>
      <c r="F18" s="65">
        <f t="shared" si="1"/>
        <v>2.2910083812564053</v>
      </c>
      <c r="G18" s="46">
        <f>C18-E18</f>
        <v>-7947</v>
      </c>
      <c r="H18" s="212">
        <f t="shared" si="0"/>
        <v>-22.09341117597998</v>
      </c>
      <c r="I18" s="86"/>
      <c r="J18" s="13"/>
    </row>
    <row r="19" spans="1:10" ht="28.5" customHeight="1">
      <c r="A19" s="87">
        <v>23</v>
      </c>
      <c r="B19" s="193" t="s">
        <v>124</v>
      </c>
      <c r="C19" s="46" t="s">
        <v>95</v>
      </c>
      <c r="D19" s="141" t="s">
        <v>95</v>
      </c>
      <c r="E19" s="21" t="s">
        <v>95</v>
      </c>
      <c r="F19" s="236" t="s">
        <v>95</v>
      </c>
      <c r="G19" s="24" t="s">
        <v>31</v>
      </c>
      <c r="H19" s="213" t="s">
        <v>71</v>
      </c>
      <c r="I19" s="86"/>
      <c r="J19" s="13"/>
    </row>
    <row r="20" spans="1:10" ht="28.5" customHeight="1">
      <c r="A20" s="87">
        <v>24</v>
      </c>
      <c r="B20" s="193" t="s">
        <v>144</v>
      </c>
      <c r="C20" s="46">
        <v>103863</v>
      </c>
      <c r="D20" s="69">
        <f aca="true" t="shared" si="2" ref="D20:D28">C20/$C$4*100</f>
        <v>4.614841177803548</v>
      </c>
      <c r="E20" s="46">
        <v>142366</v>
      </c>
      <c r="F20" s="69">
        <f t="shared" si="1"/>
        <v>9.067603536445631</v>
      </c>
      <c r="G20" s="46">
        <f aca="true" t="shared" si="3" ref="G20:G28">C20-E20</f>
        <v>-38503</v>
      </c>
      <c r="H20" s="212">
        <f t="shared" si="0"/>
        <v>-27.04508098843825</v>
      </c>
      <c r="I20" s="86"/>
      <c r="J20" s="13"/>
    </row>
    <row r="21" spans="1:10" ht="28.5" customHeight="1">
      <c r="A21" s="87">
        <v>25</v>
      </c>
      <c r="B21" s="193" t="s">
        <v>126</v>
      </c>
      <c r="C21" s="46">
        <v>38478</v>
      </c>
      <c r="D21" s="69">
        <f t="shared" si="2"/>
        <v>1.709654630036923</v>
      </c>
      <c r="E21" s="46">
        <v>69138</v>
      </c>
      <c r="F21" s="69">
        <f t="shared" si="1"/>
        <v>4.403551222221444</v>
      </c>
      <c r="G21" s="46">
        <f t="shared" si="3"/>
        <v>-30660</v>
      </c>
      <c r="H21" s="212">
        <f t="shared" si="0"/>
        <v>-44.346090427839975</v>
      </c>
      <c r="I21" s="86"/>
      <c r="J21" s="13"/>
    </row>
    <row r="22" spans="1:10" ht="28.5" customHeight="1">
      <c r="A22" s="87">
        <v>26</v>
      </c>
      <c r="B22" s="193" t="s">
        <v>24</v>
      </c>
      <c r="C22" s="46">
        <v>100536</v>
      </c>
      <c r="D22" s="69">
        <f t="shared" si="2"/>
        <v>4.4670159022140465</v>
      </c>
      <c r="E22" s="46">
        <v>10630</v>
      </c>
      <c r="F22" s="69">
        <f t="shared" si="1"/>
        <v>0.6770480704129994</v>
      </c>
      <c r="G22" s="46">
        <f t="shared" si="3"/>
        <v>89906</v>
      </c>
      <c r="H22" s="212">
        <f t="shared" si="0"/>
        <v>845.7761053621825</v>
      </c>
      <c r="I22" s="86"/>
      <c r="J22" s="13"/>
    </row>
    <row r="23" spans="1:10" ht="28.5" customHeight="1">
      <c r="A23" s="87">
        <v>27</v>
      </c>
      <c r="B23" s="193" t="s">
        <v>25</v>
      </c>
      <c r="C23" s="46">
        <v>234470</v>
      </c>
      <c r="D23" s="69">
        <f t="shared" si="2"/>
        <v>10.417971856768995</v>
      </c>
      <c r="E23" s="46">
        <v>44640</v>
      </c>
      <c r="F23" s="69">
        <f t="shared" si="1"/>
        <v>2.843219742543395</v>
      </c>
      <c r="G23" s="46">
        <f t="shared" si="3"/>
        <v>189830</v>
      </c>
      <c r="H23" s="212">
        <f t="shared" si="0"/>
        <v>425.24641577060936</v>
      </c>
      <c r="I23" s="86"/>
      <c r="J23" s="13"/>
    </row>
    <row r="24" spans="1:10" ht="28.5" customHeight="1">
      <c r="A24" s="87">
        <v>28</v>
      </c>
      <c r="B24" s="193" t="s">
        <v>17</v>
      </c>
      <c r="C24" s="46">
        <v>11703</v>
      </c>
      <c r="D24" s="69">
        <f t="shared" si="2"/>
        <v>0.5199877367670386</v>
      </c>
      <c r="E24" s="46">
        <v>7184</v>
      </c>
      <c r="F24" s="69">
        <f t="shared" si="1"/>
        <v>0.45756475426594423</v>
      </c>
      <c r="G24" s="46">
        <f t="shared" si="3"/>
        <v>4519</v>
      </c>
      <c r="H24" s="212">
        <f t="shared" si="0"/>
        <v>62.90367483296214</v>
      </c>
      <c r="I24" s="86"/>
      <c r="J24" s="13"/>
    </row>
    <row r="25" spans="1:10" ht="28.5" customHeight="1">
      <c r="A25" s="87">
        <v>29</v>
      </c>
      <c r="B25" s="193" t="s">
        <v>18</v>
      </c>
      <c r="C25" s="46">
        <v>573731</v>
      </c>
      <c r="D25" s="69">
        <f t="shared" si="2"/>
        <v>25.492017790574195</v>
      </c>
      <c r="E25" s="46">
        <v>469055</v>
      </c>
      <c r="F25" s="69">
        <f t="shared" si="1"/>
        <v>29.87514418321443</v>
      </c>
      <c r="G25" s="46">
        <f t="shared" si="3"/>
        <v>104676</v>
      </c>
      <c r="H25" s="212">
        <f t="shared" si="0"/>
        <v>22.316359488759314</v>
      </c>
      <c r="I25" s="86"/>
      <c r="J25" s="13"/>
    </row>
    <row r="26" spans="1:10" ht="28.5" customHeight="1">
      <c r="A26" s="87">
        <v>30</v>
      </c>
      <c r="B26" s="193" t="s">
        <v>26</v>
      </c>
      <c r="C26" s="46">
        <v>189950</v>
      </c>
      <c r="D26" s="69">
        <f t="shared" si="2"/>
        <v>8.439859061684949</v>
      </c>
      <c r="E26" s="46">
        <v>210497</v>
      </c>
      <c r="F26" s="69">
        <f t="shared" si="1"/>
        <v>13.40701671474366</v>
      </c>
      <c r="G26" s="46">
        <f t="shared" si="3"/>
        <v>-20547</v>
      </c>
      <c r="H26" s="212">
        <f t="shared" si="0"/>
        <v>-9.761184244906103</v>
      </c>
      <c r="I26" s="86"/>
      <c r="J26" s="13"/>
    </row>
    <row r="27" spans="1:10" ht="28.5" customHeight="1">
      <c r="A27" s="87">
        <v>31</v>
      </c>
      <c r="B27" s="193" t="s">
        <v>27</v>
      </c>
      <c r="C27" s="46">
        <v>70909</v>
      </c>
      <c r="D27" s="69">
        <f t="shared" si="2"/>
        <v>3.1506289350093084</v>
      </c>
      <c r="E27" s="46">
        <v>45099</v>
      </c>
      <c r="F27" s="69">
        <f t="shared" si="1"/>
        <v>2.8724544616703533</v>
      </c>
      <c r="G27" s="46">
        <f t="shared" si="3"/>
        <v>25810</v>
      </c>
      <c r="H27" s="212">
        <f t="shared" si="0"/>
        <v>57.22965032484091</v>
      </c>
      <c r="I27" s="86"/>
      <c r="J27" s="13"/>
    </row>
    <row r="28" spans="1:10" ht="28.5" customHeight="1">
      <c r="A28" s="149">
        <v>32</v>
      </c>
      <c r="B28" s="194" t="s">
        <v>28</v>
      </c>
      <c r="C28" s="133">
        <v>88557</v>
      </c>
      <c r="D28" s="67">
        <f t="shared" si="2"/>
        <v>3.934764932485571</v>
      </c>
      <c r="E28" s="133">
        <v>18680</v>
      </c>
      <c r="F28" s="67">
        <f t="shared" si="1"/>
        <v>1.1897702686091087</v>
      </c>
      <c r="G28" s="133">
        <f t="shared" si="3"/>
        <v>69877</v>
      </c>
      <c r="H28" s="215">
        <f t="shared" si="0"/>
        <v>374.07387580299786</v>
      </c>
      <c r="I28" s="86"/>
      <c r="J28" s="13"/>
    </row>
    <row r="29" spans="3:8" ht="14.25">
      <c r="C29" s="249">
        <f>SUM(C5:C28)</f>
        <v>2250630</v>
      </c>
      <c r="D29" s="61">
        <f>SUM(D5:D28)</f>
        <v>100</v>
      </c>
      <c r="E29" s="249">
        <f>SUM(E5:E28)</f>
        <v>1538070</v>
      </c>
      <c r="F29" s="69">
        <f t="shared" si="1"/>
        <v>97.96305979869445</v>
      </c>
      <c r="H29" s="19"/>
    </row>
    <row r="30" spans="2:8" ht="14.25">
      <c r="B30" s="16"/>
      <c r="C30" s="249"/>
      <c r="D30" s="61">
        <f>C30/C31%</f>
        <v>0</v>
      </c>
      <c r="E30" s="249">
        <v>31981</v>
      </c>
      <c r="F30" s="69">
        <f t="shared" si="1"/>
        <v>2.036940201305563</v>
      </c>
      <c r="G30" s="249"/>
      <c r="H30" s="249"/>
    </row>
    <row r="31" spans="2:8" ht="14.25">
      <c r="B31" s="270" t="s">
        <v>163</v>
      </c>
      <c r="C31" s="249">
        <f>SUM(C29:C30)</f>
        <v>2250630</v>
      </c>
      <c r="D31" s="61">
        <f>SUM(D29:D30)</f>
        <v>100</v>
      </c>
      <c r="E31" s="249">
        <f>SUM(E29:E30)</f>
        <v>1570051</v>
      </c>
      <c r="F31" s="69">
        <f t="shared" si="1"/>
        <v>100</v>
      </c>
      <c r="H31" s="19"/>
    </row>
    <row r="32" spans="2:8" ht="14.25">
      <c r="B32" s="16"/>
      <c r="C32" s="10"/>
      <c r="D32" s="14"/>
      <c r="H32" s="19"/>
    </row>
    <row r="33" spans="2:8" ht="14.25">
      <c r="B33" s="16"/>
      <c r="C33" s="16"/>
      <c r="D33" s="14"/>
      <c r="H33" s="16"/>
    </row>
    <row r="34" spans="2:4" ht="13.5">
      <c r="B34" s="16"/>
      <c r="C34" s="16"/>
      <c r="D34" s="15"/>
    </row>
    <row r="36" ht="14.25">
      <c r="G36" s="235"/>
    </row>
  </sheetData>
  <mergeCells count="5">
    <mergeCell ref="A4:B4"/>
    <mergeCell ref="A2:B3"/>
    <mergeCell ref="G2:H2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2" sqref="A2:IV2"/>
    </sheetView>
  </sheetViews>
  <sheetFormatPr defaultColWidth="9.00390625" defaultRowHeight="13.5"/>
  <cols>
    <col min="1" max="1" width="10.625" style="4" customWidth="1"/>
    <col min="2" max="3" width="15.625" style="4" customWidth="1"/>
    <col min="4" max="4" width="20.625" style="4" customWidth="1"/>
    <col min="5" max="5" width="20.75390625" style="4" customWidth="1"/>
    <col min="6" max="6" width="12.375" style="4" customWidth="1"/>
    <col min="7" max="16384" width="9.00390625" style="4" customWidth="1"/>
  </cols>
  <sheetData>
    <row r="1" ht="45" customHeight="1">
      <c r="A1" s="36" t="s">
        <v>214</v>
      </c>
    </row>
    <row r="2" spans="1:5" ht="30" customHeight="1">
      <c r="A2" s="1" t="s">
        <v>196</v>
      </c>
      <c r="B2" s="3"/>
      <c r="C2" s="3"/>
      <c r="D2" s="3"/>
      <c r="E2" s="9"/>
    </row>
    <row r="3" spans="1:5" ht="31.5" customHeight="1">
      <c r="A3" s="381" t="s">
        <v>87</v>
      </c>
      <c r="B3" s="216" t="s">
        <v>12</v>
      </c>
      <c r="C3" s="217" t="s">
        <v>13</v>
      </c>
      <c r="D3" s="216" t="s">
        <v>14</v>
      </c>
      <c r="E3" s="218" t="s">
        <v>92</v>
      </c>
    </row>
    <row r="4" spans="1:5" ht="31.5" customHeight="1">
      <c r="A4" s="382"/>
      <c r="B4" s="219" t="s">
        <v>88</v>
      </c>
      <c r="C4" s="199" t="s">
        <v>89</v>
      </c>
      <c r="D4" s="219" t="s">
        <v>90</v>
      </c>
      <c r="E4" s="194" t="s">
        <v>90</v>
      </c>
    </row>
    <row r="5" spans="1:5" ht="42" customHeight="1">
      <c r="A5" s="87" t="s">
        <v>99</v>
      </c>
      <c r="B5" s="135">
        <v>32</v>
      </c>
      <c r="C5" s="19">
        <v>3835</v>
      </c>
      <c r="D5" s="136">
        <v>15654108</v>
      </c>
      <c r="E5" s="19">
        <v>674033</v>
      </c>
    </row>
    <row r="6" spans="1:5" ht="42" customHeight="1">
      <c r="A6" s="87" t="s">
        <v>97</v>
      </c>
      <c r="B6" s="135">
        <v>32</v>
      </c>
      <c r="C6" s="19">
        <v>3908</v>
      </c>
      <c r="D6" s="136">
        <v>16879396</v>
      </c>
      <c r="E6" s="19">
        <v>938118</v>
      </c>
    </row>
    <row r="7" spans="1:5" ht="42" customHeight="1">
      <c r="A7" s="87" t="s">
        <v>112</v>
      </c>
      <c r="B7" s="135">
        <v>31</v>
      </c>
      <c r="C7" s="19">
        <v>4024</v>
      </c>
      <c r="D7" s="136">
        <v>17516584</v>
      </c>
      <c r="E7" s="19">
        <v>976503</v>
      </c>
    </row>
    <row r="8" spans="1:5" ht="42" customHeight="1">
      <c r="A8" s="87" t="s">
        <v>149</v>
      </c>
      <c r="B8" s="135">
        <v>30</v>
      </c>
      <c r="C8" s="19">
        <v>3290</v>
      </c>
      <c r="D8" s="136">
        <v>14582928</v>
      </c>
      <c r="E8" s="19">
        <v>791690</v>
      </c>
    </row>
    <row r="9" spans="1:5" ht="42" customHeight="1">
      <c r="A9" s="149" t="s">
        <v>164</v>
      </c>
      <c r="B9" s="137">
        <v>26</v>
      </c>
      <c r="C9" s="138">
        <v>3332</v>
      </c>
      <c r="D9" s="139">
        <v>16531034</v>
      </c>
      <c r="E9" s="138">
        <v>1023744</v>
      </c>
    </row>
    <row r="10" ht="14.25">
      <c r="E10" s="41"/>
    </row>
  </sheetData>
  <mergeCells count="1">
    <mergeCell ref="A3:A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I4" sqref="I4"/>
    </sheetView>
  </sheetViews>
  <sheetFormatPr defaultColWidth="9.00390625" defaultRowHeight="13.5"/>
  <cols>
    <col min="1" max="1" width="10.625" style="4" customWidth="1"/>
    <col min="2" max="5" width="17.625" style="4" customWidth="1"/>
    <col min="6" max="6" width="12.375" style="4" customWidth="1"/>
    <col min="7" max="16384" width="9.00390625" style="4" customWidth="1"/>
  </cols>
  <sheetData>
    <row r="1" ht="45" customHeight="1">
      <c r="A1" s="36" t="s">
        <v>217</v>
      </c>
    </row>
    <row r="2" spans="1:5" ht="30" customHeight="1">
      <c r="A2" s="1" t="s">
        <v>218</v>
      </c>
      <c r="B2" s="3"/>
      <c r="C2" s="3"/>
      <c r="D2" s="3"/>
      <c r="E2" s="9"/>
    </row>
    <row r="3" spans="1:7" ht="31.5" customHeight="1">
      <c r="A3" s="381" t="s">
        <v>206</v>
      </c>
      <c r="B3" s="383" t="s">
        <v>211</v>
      </c>
      <c r="C3" s="384"/>
      <c r="D3" s="383" t="s">
        <v>213</v>
      </c>
      <c r="E3" s="385"/>
      <c r="F3" s="198"/>
      <c r="G3" s="198"/>
    </row>
    <row r="4" spans="1:5" ht="31.5" customHeight="1">
      <c r="A4" s="382"/>
      <c r="B4" s="219" t="s">
        <v>212</v>
      </c>
      <c r="C4" s="199" t="s">
        <v>54</v>
      </c>
      <c r="D4" s="219" t="s">
        <v>212</v>
      </c>
      <c r="E4" s="199" t="s">
        <v>54</v>
      </c>
    </row>
    <row r="5" spans="1:5" ht="42" customHeight="1">
      <c r="A5" s="87" t="s">
        <v>99</v>
      </c>
      <c r="B5" s="332">
        <v>75180</v>
      </c>
      <c r="C5" s="330">
        <f>73.3</f>
        <v>73.3</v>
      </c>
      <c r="D5" s="334">
        <v>112611</v>
      </c>
      <c r="E5" s="330">
        <v>105</v>
      </c>
    </row>
    <row r="6" spans="1:5" ht="42" customHeight="1">
      <c r="A6" s="87" t="s">
        <v>207</v>
      </c>
      <c r="B6" s="332">
        <v>148457</v>
      </c>
      <c r="C6" s="330">
        <f>B6/B5*100</f>
        <v>197.46874168661878</v>
      </c>
      <c r="D6" s="334">
        <v>104925</v>
      </c>
      <c r="E6" s="330">
        <f>D6/D5*100</f>
        <v>93.17473426219463</v>
      </c>
    </row>
    <row r="7" spans="1:5" ht="42" customHeight="1">
      <c r="A7" s="87" t="s">
        <v>208</v>
      </c>
      <c r="B7" s="332">
        <v>99619</v>
      </c>
      <c r="C7" s="330">
        <f>B7/B6*100</f>
        <v>67.10293216217491</v>
      </c>
      <c r="D7" s="334">
        <v>111459</v>
      </c>
      <c r="E7" s="330">
        <f>D7/D6*100</f>
        <v>106.22730521801287</v>
      </c>
    </row>
    <row r="8" spans="1:5" ht="42" customHeight="1">
      <c r="A8" s="87" t="s">
        <v>209</v>
      </c>
      <c r="B8" s="332">
        <v>120127</v>
      </c>
      <c r="C8" s="330">
        <f>B8/B7*100</f>
        <v>120.58643431473917</v>
      </c>
      <c r="D8" s="334">
        <v>120011</v>
      </c>
      <c r="E8" s="330">
        <f>D8/D7*100</f>
        <v>107.67277653666372</v>
      </c>
    </row>
    <row r="9" spans="1:5" ht="42" customHeight="1">
      <c r="A9" s="149" t="s">
        <v>210</v>
      </c>
      <c r="B9" s="333">
        <v>85817</v>
      </c>
      <c r="C9" s="336">
        <f>B9/B8*100</f>
        <v>71.43856085642695</v>
      </c>
      <c r="D9" s="335">
        <v>161038</v>
      </c>
      <c r="E9" s="331">
        <f>D9/D8*100</f>
        <v>134.18603294697985</v>
      </c>
    </row>
    <row r="10" ht="14.25">
      <c r="E10" s="41"/>
    </row>
  </sheetData>
  <mergeCells count="3">
    <mergeCell ref="A3:A4"/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D17" sqref="D17"/>
    </sheetView>
  </sheetViews>
  <sheetFormatPr defaultColWidth="9.00390625" defaultRowHeight="13.5"/>
  <cols>
    <col min="1" max="1" width="12.625" style="6" customWidth="1"/>
    <col min="2" max="6" width="11.625" style="6" customWidth="1"/>
    <col min="7" max="16384" width="9.00390625" style="6" customWidth="1"/>
  </cols>
  <sheetData>
    <row r="1" s="70" customFormat="1" ht="27" customHeight="1">
      <c r="A1" s="8" t="s">
        <v>108</v>
      </c>
    </row>
    <row r="2" ht="27" customHeight="1">
      <c r="A2" s="64"/>
    </row>
    <row r="3" s="1" customFormat="1" ht="27" customHeight="1">
      <c r="A3" s="2" t="s">
        <v>100</v>
      </c>
    </row>
    <row r="4" spans="1:6" ht="21" customHeight="1">
      <c r="A4" s="11"/>
      <c r="B4" s="354" t="s">
        <v>184</v>
      </c>
      <c r="C4" s="354"/>
      <c r="D4" s="354"/>
      <c r="E4" s="354"/>
      <c r="F4" s="354"/>
    </row>
    <row r="5" spans="1:6" ht="27" customHeight="1">
      <c r="A5" s="195" t="s">
        <v>145</v>
      </c>
      <c r="B5" s="183" t="s">
        <v>94</v>
      </c>
      <c r="C5" s="183" t="s">
        <v>96</v>
      </c>
      <c r="D5" s="183" t="s">
        <v>113</v>
      </c>
      <c r="E5" s="183" t="s">
        <v>151</v>
      </c>
      <c r="F5" s="183" t="s">
        <v>183</v>
      </c>
    </row>
    <row r="6" spans="1:6" ht="27" customHeight="1">
      <c r="A6" s="178" t="s">
        <v>33</v>
      </c>
      <c r="B6" s="221">
        <v>585</v>
      </c>
      <c r="C6" s="221">
        <v>540</v>
      </c>
      <c r="D6" s="257">
        <v>554</v>
      </c>
      <c r="E6" s="251">
        <v>524</v>
      </c>
      <c r="F6" s="279">
        <v>508</v>
      </c>
    </row>
    <row r="7" spans="1:6" ht="27" customHeight="1">
      <c r="A7" s="162" t="s">
        <v>43</v>
      </c>
      <c r="B7" s="222">
        <v>103.7</v>
      </c>
      <c r="C7" s="222">
        <f>C6/B6*100</f>
        <v>92.3076923076923</v>
      </c>
      <c r="D7" s="222">
        <f>D6/C6*100</f>
        <v>102.5925925925926</v>
      </c>
      <c r="E7" s="222">
        <f>E6/D6*100</f>
        <v>94.58483754512635</v>
      </c>
      <c r="F7" s="222">
        <f>F6/E6*100</f>
        <v>96.94656488549617</v>
      </c>
    </row>
    <row r="8" spans="1:6" ht="27" customHeight="1">
      <c r="A8" s="184" t="s">
        <v>44</v>
      </c>
      <c r="B8" s="220">
        <v>100</v>
      </c>
      <c r="C8" s="220">
        <f>C6/B6*100</f>
        <v>92.3076923076923</v>
      </c>
      <c r="D8" s="220">
        <f>D6/B6*100</f>
        <v>94.70085470085469</v>
      </c>
      <c r="E8" s="220">
        <f>E6/B6*100</f>
        <v>89.57264957264958</v>
      </c>
      <c r="F8" s="220">
        <f>F6/B6*100</f>
        <v>86.83760683760684</v>
      </c>
    </row>
  </sheetData>
  <mergeCells count="1">
    <mergeCell ref="B4:F4"/>
  </mergeCells>
  <printOptions/>
  <pageMargins left="0.75" right="0.67" top="1" bottom="1" header="0.512" footer="0.51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J5" sqref="J5"/>
    </sheetView>
  </sheetViews>
  <sheetFormatPr defaultColWidth="9.00390625" defaultRowHeight="13.5"/>
  <cols>
    <col min="1" max="1" width="14.625" style="6" customWidth="1"/>
    <col min="2" max="2" width="12.625" style="6" customWidth="1"/>
    <col min="3" max="3" width="11.625" style="6" customWidth="1"/>
    <col min="4" max="4" width="12.625" style="6" customWidth="1"/>
    <col min="5" max="7" width="11.625" style="6" customWidth="1"/>
    <col min="8" max="16384" width="9.00390625" style="6" customWidth="1"/>
  </cols>
  <sheetData>
    <row r="1" spans="1:7" s="1" customFormat="1" ht="27.75" customHeight="1">
      <c r="A1" s="2" t="s">
        <v>101</v>
      </c>
      <c r="G1" s="134"/>
    </row>
    <row r="2" spans="1:7" ht="27.75" customHeight="1">
      <c r="A2" s="339" t="s">
        <v>45</v>
      </c>
      <c r="B2" s="355" t="s">
        <v>169</v>
      </c>
      <c r="C2" s="356"/>
      <c r="D2" s="355" t="s">
        <v>152</v>
      </c>
      <c r="E2" s="357"/>
      <c r="F2" s="356" t="s">
        <v>46</v>
      </c>
      <c r="G2" s="356"/>
    </row>
    <row r="3" spans="1:7" ht="27.75" customHeight="1">
      <c r="A3" s="340"/>
      <c r="B3" s="179" t="s">
        <v>47</v>
      </c>
      <c r="C3" s="180" t="s">
        <v>6</v>
      </c>
      <c r="D3" s="179" t="s">
        <v>47</v>
      </c>
      <c r="E3" s="180" t="s">
        <v>6</v>
      </c>
      <c r="F3" s="181" t="s">
        <v>48</v>
      </c>
      <c r="G3" s="182" t="s">
        <v>49</v>
      </c>
    </row>
    <row r="4" spans="1:7" s="1" customFormat="1" ht="27.75" customHeight="1">
      <c r="A4" s="152" t="s">
        <v>30</v>
      </c>
      <c r="B4" s="78">
        <f>SUM(B5:B11)</f>
        <v>508</v>
      </c>
      <c r="C4" s="79">
        <v>100</v>
      </c>
      <c r="D4" s="78">
        <f>SUM(D5:D11)</f>
        <v>524</v>
      </c>
      <c r="E4" s="79">
        <v>100</v>
      </c>
      <c r="F4" s="80">
        <f aca="true" t="shared" si="0" ref="F4:F9">B4-D4</f>
        <v>-16</v>
      </c>
      <c r="G4" s="154">
        <f aca="true" t="shared" si="1" ref="G4:G9">F4/D4*100</f>
        <v>-3.0534351145038165</v>
      </c>
    </row>
    <row r="5" spans="1:7" ht="27.75" customHeight="1">
      <c r="A5" s="87" t="s">
        <v>69</v>
      </c>
      <c r="B5" s="55">
        <v>243</v>
      </c>
      <c r="C5" s="65">
        <f>B5/B4*100</f>
        <v>47.83464566929133</v>
      </c>
      <c r="D5" s="55">
        <v>252</v>
      </c>
      <c r="E5" s="65">
        <f>D5/D4*100</f>
        <v>48.091603053435115</v>
      </c>
      <c r="F5" s="177">
        <f t="shared" si="0"/>
        <v>-9</v>
      </c>
      <c r="G5" s="155">
        <f t="shared" si="1"/>
        <v>-3.571428571428571</v>
      </c>
    </row>
    <row r="6" spans="1:7" ht="27.75" customHeight="1">
      <c r="A6" s="87" t="s">
        <v>70</v>
      </c>
      <c r="B6" s="55">
        <v>107</v>
      </c>
      <c r="C6" s="65">
        <f>B6/B4*100</f>
        <v>21.062992125984252</v>
      </c>
      <c r="D6" s="55">
        <v>117</v>
      </c>
      <c r="E6" s="65">
        <f>D6/D4*100</f>
        <v>22.328244274809162</v>
      </c>
      <c r="F6" s="177">
        <f t="shared" si="0"/>
        <v>-10</v>
      </c>
      <c r="G6" s="155">
        <f t="shared" si="1"/>
        <v>-8.547008547008547</v>
      </c>
    </row>
    <row r="7" spans="1:7" ht="27.75" customHeight="1">
      <c r="A7" s="87" t="s">
        <v>72</v>
      </c>
      <c r="B7" s="75">
        <v>60</v>
      </c>
      <c r="C7" s="65">
        <f>B7/B4*100</f>
        <v>11.811023622047244</v>
      </c>
      <c r="D7" s="75">
        <v>60</v>
      </c>
      <c r="E7" s="65">
        <f>D7/D4*100</f>
        <v>11.450381679389313</v>
      </c>
      <c r="F7" s="252" t="s">
        <v>71</v>
      </c>
      <c r="G7" s="166" t="s">
        <v>71</v>
      </c>
    </row>
    <row r="8" spans="1:7" ht="27.75" customHeight="1">
      <c r="A8" s="87" t="s">
        <v>73</v>
      </c>
      <c r="B8" s="75">
        <v>71</v>
      </c>
      <c r="C8" s="65">
        <f>B8/B4*100</f>
        <v>13.976377952755906</v>
      </c>
      <c r="D8" s="75">
        <v>70</v>
      </c>
      <c r="E8" s="65">
        <f>D8/D4*100</f>
        <v>13.358778625954198</v>
      </c>
      <c r="F8" s="177">
        <f t="shared" si="0"/>
        <v>1</v>
      </c>
      <c r="G8" s="155">
        <f t="shared" si="1"/>
        <v>1.4285714285714286</v>
      </c>
    </row>
    <row r="9" spans="1:7" ht="27.75" customHeight="1">
      <c r="A9" s="87" t="s">
        <v>29</v>
      </c>
      <c r="B9" s="75">
        <v>21</v>
      </c>
      <c r="C9" s="65">
        <f>B9/B4*100</f>
        <v>4.133858267716536</v>
      </c>
      <c r="D9" s="75">
        <v>20</v>
      </c>
      <c r="E9" s="65">
        <f>D9/D4*100</f>
        <v>3.816793893129771</v>
      </c>
      <c r="F9" s="177">
        <f t="shared" si="0"/>
        <v>1</v>
      </c>
      <c r="G9" s="155">
        <f t="shared" si="1"/>
        <v>5</v>
      </c>
    </row>
    <row r="10" spans="1:7" ht="27.75" customHeight="1">
      <c r="A10" s="87" t="s">
        <v>74</v>
      </c>
      <c r="B10" s="75">
        <v>3</v>
      </c>
      <c r="C10" s="65">
        <f>B10/B4*100</f>
        <v>0.5905511811023622</v>
      </c>
      <c r="D10" s="75">
        <v>3</v>
      </c>
      <c r="E10" s="65">
        <f>D10/D4*100</f>
        <v>0.5725190839694656</v>
      </c>
      <c r="F10" s="252" t="s">
        <v>71</v>
      </c>
      <c r="G10" s="166" t="s">
        <v>71</v>
      </c>
    </row>
    <row r="11" spans="1:7" ht="27.75" customHeight="1">
      <c r="A11" s="149" t="s">
        <v>0</v>
      </c>
      <c r="B11" s="76">
        <v>3</v>
      </c>
      <c r="C11" s="67">
        <f>B11/B4*100</f>
        <v>0.5905511811023622</v>
      </c>
      <c r="D11" s="76">
        <v>2</v>
      </c>
      <c r="E11" s="67">
        <f>D11/D4*100</f>
        <v>0.38167938931297707</v>
      </c>
      <c r="F11" s="259">
        <f>B11-D11</f>
        <v>1</v>
      </c>
      <c r="G11" s="156">
        <f>F11/D11%</f>
        <v>50</v>
      </c>
    </row>
    <row r="12" spans="1:5" ht="21.75" customHeight="1">
      <c r="A12" s="153"/>
      <c r="B12" s="6">
        <f>SUM(B5:B11)</f>
        <v>508</v>
      </c>
      <c r="C12" s="261">
        <f>SUM(C5:C11)</f>
        <v>99.99999999999999</v>
      </c>
      <c r="D12" s="6">
        <f>SUM(D5:D11)</f>
        <v>524</v>
      </c>
      <c r="E12" s="261">
        <f>SUM(E5:E11)</f>
        <v>100</v>
      </c>
    </row>
  </sheetData>
  <mergeCells count="4">
    <mergeCell ref="B2:C2"/>
    <mergeCell ref="D2:E2"/>
    <mergeCell ref="F2:G2"/>
    <mergeCell ref="A2:A3"/>
  </mergeCells>
  <printOptions/>
  <pageMargins left="0.75" right="0.65" top="1" bottom="1" header="0.512" footer="0.51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1">
      <selection activeCell="L16" sqref="L16"/>
    </sheetView>
  </sheetViews>
  <sheetFormatPr defaultColWidth="9.00390625" defaultRowHeight="13.5"/>
  <cols>
    <col min="1" max="1" width="3.625" style="4" customWidth="1"/>
    <col min="2" max="2" width="13.375" style="4" customWidth="1"/>
    <col min="3" max="7" width="11.875" style="4" customWidth="1"/>
    <col min="8" max="8" width="11.875" style="255" customWidth="1"/>
    <col min="9" max="16384" width="9.00390625" style="4" customWidth="1"/>
  </cols>
  <sheetData>
    <row r="1" spans="1:8" s="1" customFormat="1" ht="27.75" customHeight="1">
      <c r="A1" s="2" t="s">
        <v>102</v>
      </c>
      <c r="B1" s="2"/>
      <c r="C1" s="2"/>
      <c r="D1" s="2"/>
      <c r="E1" s="2"/>
      <c r="F1" s="2"/>
      <c r="G1" s="2"/>
      <c r="H1" s="253"/>
    </row>
    <row r="2" spans="1:8" ht="27.75" customHeight="1">
      <c r="A2" s="356" t="s">
        <v>51</v>
      </c>
      <c r="B2" s="356"/>
      <c r="C2" s="355" t="s">
        <v>170</v>
      </c>
      <c r="D2" s="356"/>
      <c r="E2" s="355" t="s">
        <v>171</v>
      </c>
      <c r="F2" s="356"/>
      <c r="G2" s="341" t="s">
        <v>19</v>
      </c>
      <c r="H2" s="342"/>
    </row>
    <row r="3" spans="1:11" ht="27.75" customHeight="1">
      <c r="A3" s="345"/>
      <c r="B3" s="345"/>
      <c r="C3" s="179" t="s">
        <v>47</v>
      </c>
      <c r="D3" s="180" t="s">
        <v>6</v>
      </c>
      <c r="E3" s="179" t="s">
        <v>47</v>
      </c>
      <c r="F3" s="180" t="s">
        <v>6</v>
      </c>
      <c r="G3" s="187" t="s">
        <v>52</v>
      </c>
      <c r="H3" s="254" t="s">
        <v>49</v>
      </c>
      <c r="K3" s="14"/>
    </row>
    <row r="4" spans="1:11" s="26" customFormat="1" ht="27.75" customHeight="1">
      <c r="A4" s="343" t="s">
        <v>154</v>
      </c>
      <c r="B4" s="344"/>
      <c r="C4" s="89">
        <f>SUM(C5:C28)</f>
        <v>508</v>
      </c>
      <c r="D4" s="79">
        <f>SUM(D5:D28)</f>
        <v>100</v>
      </c>
      <c r="E4" s="89">
        <f>SUM(E5:E28)</f>
        <v>524</v>
      </c>
      <c r="F4" s="79">
        <f>SUM(F5:F28)</f>
        <v>100</v>
      </c>
      <c r="G4" s="80">
        <f>C4-E4</f>
        <v>-16</v>
      </c>
      <c r="H4" s="157">
        <f>G4/E4*100</f>
        <v>-3.0534351145038165</v>
      </c>
      <c r="K4" s="90"/>
    </row>
    <row r="5" spans="1:11" ht="27.75" customHeight="1">
      <c r="A5" s="87">
        <v>9</v>
      </c>
      <c r="B5" s="185" t="s">
        <v>2</v>
      </c>
      <c r="C5" s="12">
        <v>21</v>
      </c>
      <c r="D5" s="65">
        <f>C5/$C$4*100</f>
        <v>4.133858267716536</v>
      </c>
      <c r="E5" s="12">
        <v>23</v>
      </c>
      <c r="F5" s="65">
        <f>E5/$E$4*100</f>
        <v>4.3893129770992365</v>
      </c>
      <c r="G5" s="73">
        <f>C5-E5</f>
        <v>-2</v>
      </c>
      <c r="H5" s="155">
        <f>G5/E5*100</f>
        <v>-8.695652173913043</v>
      </c>
      <c r="K5" s="16"/>
    </row>
    <row r="6" spans="1:11" ht="27.75" customHeight="1">
      <c r="A6" s="87">
        <v>10</v>
      </c>
      <c r="B6" s="186" t="s">
        <v>172</v>
      </c>
      <c r="C6" s="12">
        <v>3</v>
      </c>
      <c r="D6" s="65">
        <f>C6/$C$4*100</f>
        <v>0.5905511811023622</v>
      </c>
      <c r="E6" s="12">
        <v>3</v>
      </c>
      <c r="F6" s="65">
        <f aca="true" t="shared" si="0" ref="F6:F29">E6/$E$4*100</f>
        <v>0.5725190839694656</v>
      </c>
      <c r="G6" s="83" t="s">
        <v>95</v>
      </c>
      <c r="H6" s="166" t="s">
        <v>95</v>
      </c>
      <c r="K6" s="83"/>
    </row>
    <row r="7" spans="1:11" ht="27.75" customHeight="1">
      <c r="A7" s="87">
        <v>11</v>
      </c>
      <c r="B7" s="185" t="s">
        <v>173</v>
      </c>
      <c r="C7" s="130" t="s">
        <v>50</v>
      </c>
      <c r="D7" s="147" t="s">
        <v>50</v>
      </c>
      <c r="E7" s="130" t="s">
        <v>50</v>
      </c>
      <c r="F7" s="20" t="s">
        <v>50</v>
      </c>
      <c r="G7" s="83" t="s">
        <v>95</v>
      </c>
      <c r="H7" s="166" t="s">
        <v>95</v>
      </c>
      <c r="K7" s="14"/>
    </row>
    <row r="8" spans="1:11" ht="27.75" customHeight="1">
      <c r="A8" s="87">
        <v>12</v>
      </c>
      <c r="B8" s="185" t="s">
        <v>174</v>
      </c>
      <c r="C8" s="12">
        <v>16</v>
      </c>
      <c r="D8" s="65">
        <f aca="true" t="shared" si="1" ref="D8:D16">C8/$C$4*100</f>
        <v>3.149606299212598</v>
      </c>
      <c r="E8" s="12">
        <v>15</v>
      </c>
      <c r="F8" s="65">
        <f t="shared" si="0"/>
        <v>2.8625954198473282</v>
      </c>
      <c r="G8" s="247">
        <f>C8-E8</f>
        <v>1</v>
      </c>
      <c r="H8" s="166">
        <f>G8/E8%</f>
        <v>6.666666666666667</v>
      </c>
      <c r="K8" s="14"/>
    </row>
    <row r="9" spans="1:11" ht="27.75" customHeight="1">
      <c r="A9" s="87">
        <v>13</v>
      </c>
      <c r="B9" s="185" t="s">
        <v>175</v>
      </c>
      <c r="C9" s="12">
        <v>58</v>
      </c>
      <c r="D9" s="65">
        <f t="shared" si="1"/>
        <v>11.41732283464567</v>
      </c>
      <c r="E9" s="12">
        <v>64</v>
      </c>
      <c r="F9" s="65">
        <f t="shared" si="0"/>
        <v>12.213740458015266</v>
      </c>
      <c r="G9" s="246">
        <f>C9-E9</f>
        <v>-6</v>
      </c>
      <c r="H9" s="155">
        <f aca="true" t="shared" si="2" ref="H9:H28">G9/E9*100</f>
        <v>-9.375</v>
      </c>
      <c r="K9" s="14"/>
    </row>
    <row r="10" spans="1:11" ht="27.75" customHeight="1">
      <c r="A10" s="87">
        <v>14</v>
      </c>
      <c r="B10" s="185" t="s">
        <v>176</v>
      </c>
      <c r="C10" s="12">
        <v>89</v>
      </c>
      <c r="D10" s="65">
        <f t="shared" si="1"/>
        <v>17.519685039370078</v>
      </c>
      <c r="E10" s="12">
        <v>97</v>
      </c>
      <c r="F10" s="65">
        <f t="shared" si="0"/>
        <v>18.51145038167939</v>
      </c>
      <c r="G10" s="246">
        <f>C10-E10</f>
        <v>-8</v>
      </c>
      <c r="H10" s="155">
        <f t="shared" si="2"/>
        <v>-8.24742268041237</v>
      </c>
      <c r="K10" s="14"/>
    </row>
    <row r="11" spans="1:11" ht="27.75" customHeight="1">
      <c r="A11" s="87">
        <v>15</v>
      </c>
      <c r="B11" s="185" t="s">
        <v>177</v>
      </c>
      <c r="C11" s="12">
        <v>5</v>
      </c>
      <c r="D11" s="65">
        <f t="shared" si="1"/>
        <v>0.984251968503937</v>
      </c>
      <c r="E11" s="12">
        <v>5</v>
      </c>
      <c r="F11" s="65">
        <f t="shared" si="0"/>
        <v>0.9541984732824428</v>
      </c>
      <c r="G11" s="83" t="s">
        <v>95</v>
      </c>
      <c r="H11" s="166" t="s">
        <v>95</v>
      </c>
      <c r="K11" s="14"/>
    </row>
    <row r="12" spans="1:11" ht="27.75" customHeight="1">
      <c r="A12" s="87">
        <v>16</v>
      </c>
      <c r="B12" s="185" t="s">
        <v>178</v>
      </c>
      <c r="C12" s="12">
        <v>11</v>
      </c>
      <c r="D12" s="65">
        <f t="shared" si="1"/>
        <v>2.1653543307086616</v>
      </c>
      <c r="E12" s="12">
        <v>11</v>
      </c>
      <c r="F12" s="65">
        <f t="shared" si="0"/>
        <v>2.099236641221374</v>
      </c>
      <c r="G12" s="83" t="s">
        <v>95</v>
      </c>
      <c r="H12" s="166" t="s">
        <v>95</v>
      </c>
      <c r="K12" s="14"/>
    </row>
    <row r="13" spans="1:11" ht="27.75" customHeight="1">
      <c r="A13" s="87">
        <v>17</v>
      </c>
      <c r="B13" s="185" t="s">
        <v>179</v>
      </c>
      <c r="C13" s="12">
        <v>3</v>
      </c>
      <c r="D13" s="65">
        <f t="shared" si="1"/>
        <v>0.5905511811023622</v>
      </c>
      <c r="E13" s="12">
        <v>2</v>
      </c>
      <c r="F13" s="65">
        <f t="shared" si="0"/>
        <v>0.38167938931297707</v>
      </c>
      <c r="G13" s="247">
        <f>C13-E13</f>
        <v>1</v>
      </c>
      <c r="H13" s="166">
        <f>G13/E13%</f>
        <v>50</v>
      </c>
      <c r="K13" s="14"/>
    </row>
    <row r="14" spans="1:11" ht="27.75" customHeight="1">
      <c r="A14" s="87">
        <v>18</v>
      </c>
      <c r="B14" s="185" t="s">
        <v>79</v>
      </c>
      <c r="C14" s="12">
        <v>1</v>
      </c>
      <c r="D14" s="65">
        <f t="shared" si="1"/>
        <v>0.19685039370078738</v>
      </c>
      <c r="E14" s="12">
        <v>1</v>
      </c>
      <c r="F14" s="65">
        <f t="shared" si="0"/>
        <v>0.19083969465648853</v>
      </c>
      <c r="G14" s="83" t="s">
        <v>95</v>
      </c>
      <c r="H14" s="166" t="s">
        <v>95</v>
      </c>
      <c r="K14" s="14"/>
    </row>
    <row r="15" spans="1:11" ht="27.75" customHeight="1">
      <c r="A15" s="87">
        <v>19</v>
      </c>
      <c r="B15" s="185" t="s">
        <v>77</v>
      </c>
      <c r="C15" s="12">
        <v>44</v>
      </c>
      <c r="D15" s="65">
        <f t="shared" si="1"/>
        <v>8.661417322834646</v>
      </c>
      <c r="E15" s="12">
        <v>43</v>
      </c>
      <c r="F15" s="65">
        <f t="shared" si="0"/>
        <v>8.206106870229007</v>
      </c>
      <c r="G15" s="73">
        <f>C15-E15</f>
        <v>1</v>
      </c>
      <c r="H15" s="155">
        <f t="shared" si="2"/>
        <v>2.3255813953488373</v>
      </c>
      <c r="K15" s="14"/>
    </row>
    <row r="16" spans="1:11" ht="27.75" customHeight="1">
      <c r="A16" s="87">
        <v>20</v>
      </c>
      <c r="B16" s="185" t="s">
        <v>180</v>
      </c>
      <c r="C16" s="12">
        <v>5</v>
      </c>
      <c r="D16" s="65">
        <f t="shared" si="1"/>
        <v>0.984251968503937</v>
      </c>
      <c r="E16" s="12">
        <v>5</v>
      </c>
      <c r="F16" s="65">
        <f t="shared" si="0"/>
        <v>0.9541984732824428</v>
      </c>
      <c r="G16" s="82" t="s">
        <v>95</v>
      </c>
      <c r="H16" s="166" t="s">
        <v>95</v>
      </c>
      <c r="K16" s="23"/>
    </row>
    <row r="17" spans="1:11" ht="27.75" customHeight="1">
      <c r="A17" s="87">
        <v>21</v>
      </c>
      <c r="B17" s="185" t="s">
        <v>80</v>
      </c>
      <c r="C17" s="84" t="s">
        <v>82</v>
      </c>
      <c r="D17" s="20" t="s">
        <v>82</v>
      </c>
      <c r="E17" s="84" t="s">
        <v>82</v>
      </c>
      <c r="F17" s="281" t="s">
        <v>82</v>
      </c>
      <c r="G17" s="82" t="s">
        <v>95</v>
      </c>
      <c r="H17" s="166" t="s">
        <v>95</v>
      </c>
      <c r="K17" s="14"/>
    </row>
    <row r="18" spans="1:11" ht="27.75" customHeight="1">
      <c r="A18" s="87">
        <v>22</v>
      </c>
      <c r="B18" s="185" t="s">
        <v>81</v>
      </c>
      <c r="C18" s="12">
        <v>14</v>
      </c>
      <c r="D18" s="65">
        <f aca="true" t="shared" si="3" ref="D18:D28">C18/$C$4*100</f>
        <v>2.7559055118110236</v>
      </c>
      <c r="E18" s="12">
        <v>15</v>
      </c>
      <c r="F18" s="65">
        <f t="shared" si="0"/>
        <v>2.8625954198473282</v>
      </c>
      <c r="G18" s="73">
        <f>C18-E18</f>
        <v>-1</v>
      </c>
      <c r="H18" s="155">
        <f t="shared" si="2"/>
        <v>-6.666666666666667</v>
      </c>
      <c r="K18" s="14"/>
    </row>
    <row r="19" spans="1:11" ht="27.75" customHeight="1">
      <c r="A19" s="87">
        <v>23</v>
      </c>
      <c r="B19" s="185" t="s">
        <v>124</v>
      </c>
      <c r="C19" s="12">
        <v>6</v>
      </c>
      <c r="D19" s="65">
        <f t="shared" si="3"/>
        <v>1.1811023622047243</v>
      </c>
      <c r="E19" s="12">
        <v>8</v>
      </c>
      <c r="F19" s="65">
        <f t="shared" si="0"/>
        <v>1.5267175572519083</v>
      </c>
      <c r="G19" s="73">
        <f>C19-E19</f>
        <v>-2</v>
      </c>
      <c r="H19" s="155">
        <f t="shared" si="2"/>
        <v>-25</v>
      </c>
      <c r="K19" s="14"/>
    </row>
    <row r="20" spans="1:11" ht="27.75" customHeight="1">
      <c r="A20" s="87">
        <v>24</v>
      </c>
      <c r="B20" s="185" t="s">
        <v>138</v>
      </c>
      <c r="C20" s="12">
        <v>8</v>
      </c>
      <c r="D20" s="65">
        <f t="shared" si="3"/>
        <v>1.574803149606299</v>
      </c>
      <c r="E20" s="12">
        <v>10</v>
      </c>
      <c r="F20" s="65">
        <f t="shared" si="0"/>
        <v>1.9083969465648856</v>
      </c>
      <c r="G20" s="73">
        <f>C20-E20</f>
        <v>-2</v>
      </c>
      <c r="H20" s="155">
        <f t="shared" si="2"/>
        <v>-20</v>
      </c>
      <c r="K20" s="14"/>
    </row>
    <row r="21" spans="1:11" ht="27.75" customHeight="1">
      <c r="A21" s="87">
        <v>25</v>
      </c>
      <c r="B21" s="185" t="s">
        <v>139</v>
      </c>
      <c r="C21" s="12">
        <v>68</v>
      </c>
      <c r="D21" s="65">
        <f t="shared" si="3"/>
        <v>13.385826771653544</v>
      </c>
      <c r="E21" s="12">
        <v>68</v>
      </c>
      <c r="F21" s="65">
        <f t="shared" si="0"/>
        <v>12.977099236641221</v>
      </c>
      <c r="G21" s="82" t="s">
        <v>95</v>
      </c>
      <c r="H21" s="166" t="s">
        <v>95</v>
      </c>
      <c r="K21" s="14"/>
    </row>
    <row r="22" spans="1:11" ht="27.75" customHeight="1">
      <c r="A22" s="87">
        <v>26</v>
      </c>
      <c r="B22" s="185" t="s">
        <v>24</v>
      </c>
      <c r="C22" s="12">
        <v>64</v>
      </c>
      <c r="D22" s="65">
        <f t="shared" si="3"/>
        <v>12.598425196850393</v>
      </c>
      <c r="E22" s="12">
        <v>63</v>
      </c>
      <c r="F22" s="65">
        <f t="shared" si="0"/>
        <v>12.022900763358779</v>
      </c>
      <c r="G22" s="73">
        <f>C22-E22</f>
        <v>1</v>
      </c>
      <c r="H22" s="155">
        <f t="shared" si="2"/>
        <v>1.5873015873015872</v>
      </c>
      <c r="K22" s="14"/>
    </row>
    <row r="23" spans="1:11" ht="27.75" customHeight="1">
      <c r="A23" s="87">
        <v>27</v>
      </c>
      <c r="B23" s="185" t="s">
        <v>25</v>
      </c>
      <c r="C23" s="12">
        <v>10</v>
      </c>
      <c r="D23" s="65">
        <f t="shared" si="3"/>
        <v>1.968503937007874</v>
      </c>
      <c r="E23" s="12">
        <v>13</v>
      </c>
      <c r="F23" s="65">
        <f t="shared" si="0"/>
        <v>2.480916030534351</v>
      </c>
      <c r="G23" s="73">
        <f>C23-E23</f>
        <v>-3</v>
      </c>
      <c r="H23" s="155">
        <f t="shared" si="2"/>
        <v>-23.076923076923077</v>
      </c>
      <c r="K23" s="14"/>
    </row>
    <row r="24" spans="1:11" ht="27.75" customHeight="1">
      <c r="A24" s="87">
        <v>28</v>
      </c>
      <c r="B24" s="185" t="s">
        <v>17</v>
      </c>
      <c r="C24" s="12">
        <v>5</v>
      </c>
      <c r="D24" s="65">
        <f t="shared" si="3"/>
        <v>0.984251968503937</v>
      </c>
      <c r="E24" s="12">
        <v>3</v>
      </c>
      <c r="F24" s="65">
        <f t="shared" si="0"/>
        <v>0.5725190839694656</v>
      </c>
      <c r="G24" s="73">
        <f>C24-E24</f>
        <v>2</v>
      </c>
      <c r="H24" s="155">
        <f t="shared" si="2"/>
        <v>66.66666666666666</v>
      </c>
      <c r="K24" s="14"/>
    </row>
    <row r="25" spans="1:11" ht="27.75" customHeight="1">
      <c r="A25" s="87">
        <v>29</v>
      </c>
      <c r="B25" s="185" t="s">
        <v>18</v>
      </c>
      <c r="C25" s="12">
        <v>19</v>
      </c>
      <c r="D25" s="65">
        <f t="shared" si="3"/>
        <v>3.740157480314961</v>
      </c>
      <c r="E25" s="12">
        <v>22</v>
      </c>
      <c r="F25" s="65">
        <f t="shared" si="0"/>
        <v>4.198473282442748</v>
      </c>
      <c r="G25" s="73">
        <f>C25-E25</f>
        <v>-3</v>
      </c>
      <c r="H25" s="155">
        <f t="shared" si="2"/>
        <v>-13.636363636363635</v>
      </c>
      <c r="K25" s="14"/>
    </row>
    <row r="26" spans="1:11" ht="27.75" customHeight="1">
      <c r="A26" s="87">
        <v>30</v>
      </c>
      <c r="B26" s="185" t="s">
        <v>26</v>
      </c>
      <c r="C26" s="12">
        <v>36</v>
      </c>
      <c r="D26" s="65">
        <f t="shared" si="3"/>
        <v>7.086614173228346</v>
      </c>
      <c r="E26" s="12">
        <v>36</v>
      </c>
      <c r="F26" s="65">
        <f t="shared" si="0"/>
        <v>6.870229007633588</v>
      </c>
      <c r="G26" s="82" t="s">
        <v>95</v>
      </c>
      <c r="H26" s="166" t="s">
        <v>95</v>
      </c>
      <c r="K26" s="14"/>
    </row>
    <row r="27" spans="1:11" ht="27.75" customHeight="1">
      <c r="A27" s="87">
        <v>31</v>
      </c>
      <c r="B27" s="185" t="s">
        <v>27</v>
      </c>
      <c r="C27" s="12">
        <v>12</v>
      </c>
      <c r="D27" s="65">
        <f t="shared" si="3"/>
        <v>2.3622047244094486</v>
      </c>
      <c r="E27" s="12">
        <v>10</v>
      </c>
      <c r="F27" s="65">
        <f t="shared" si="0"/>
        <v>1.9083969465648856</v>
      </c>
      <c r="G27" s="73">
        <f>C27-E27</f>
        <v>2</v>
      </c>
      <c r="H27" s="155">
        <f t="shared" si="2"/>
        <v>20</v>
      </c>
      <c r="K27" s="14"/>
    </row>
    <row r="28" spans="1:8" ht="27.75" customHeight="1">
      <c r="A28" s="150">
        <v>32</v>
      </c>
      <c r="B28" s="176" t="s">
        <v>28</v>
      </c>
      <c r="C28" s="85">
        <v>10</v>
      </c>
      <c r="D28" s="67">
        <f t="shared" si="3"/>
        <v>1.968503937007874</v>
      </c>
      <c r="E28" s="85">
        <v>7</v>
      </c>
      <c r="F28" s="67">
        <f t="shared" si="0"/>
        <v>1.3358778625954197</v>
      </c>
      <c r="G28" s="77">
        <f>C28-E28</f>
        <v>3</v>
      </c>
      <c r="H28" s="160">
        <f t="shared" si="2"/>
        <v>42.857142857142854</v>
      </c>
    </row>
    <row r="29" spans="1:8" ht="22.5" customHeight="1">
      <c r="A29" s="153"/>
      <c r="C29" s="4">
        <f>SUM(C5:C28)</f>
        <v>508</v>
      </c>
      <c r="D29" s="238">
        <f>SUM(D5:D28)</f>
        <v>100</v>
      </c>
      <c r="E29" s="4">
        <f>SUM(E5:E28)</f>
        <v>524</v>
      </c>
      <c r="F29" s="65">
        <f t="shared" si="0"/>
        <v>100</v>
      </c>
      <c r="H29" s="4"/>
    </row>
    <row r="30" spans="1:4" ht="14.25">
      <c r="A30" s="87"/>
      <c r="B30" s="34"/>
      <c r="C30" s="10"/>
      <c r="D30" s="10"/>
    </row>
    <row r="31" spans="1:4" ht="14.25">
      <c r="A31" s="87"/>
      <c r="B31" s="34"/>
      <c r="C31" s="10"/>
      <c r="D31" s="10"/>
    </row>
    <row r="32" spans="1:4" ht="14.25">
      <c r="A32" s="87"/>
      <c r="B32" s="34"/>
      <c r="C32" s="10"/>
      <c r="D32" s="10"/>
    </row>
    <row r="33" spans="1:4" ht="14.25">
      <c r="A33" s="87"/>
      <c r="B33" s="13"/>
      <c r="C33" s="10"/>
      <c r="D33" s="10"/>
    </row>
    <row r="34" spans="1:4" ht="14.25">
      <c r="A34" s="87"/>
      <c r="B34" s="34"/>
      <c r="C34" s="10"/>
      <c r="D34" s="10"/>
    </row>
    <row r="35" spans="1:4" ht="14.25">
      <c r="A35" s="87"/>
      <c r="B35" s="13"/>
      <c r="C35" s="10"/>
      <c r="D35" s="10"/>
    </row>
    <row r="36" spans="1:4" ht="14.25">
      <c r="A36" s="87"/>
      <c r="B36" s="13"/>
      <c r="C36" s="10"/>
      <c r="D36" s="10"/>
    </row>
    <row r="37" spans="3:4" ht="14.25">
      <c r="C37" s="16"/>
      <c r="D37" s="10"/>
    </row>
    <row r="38" spans="1:4" ht="14.25">
      <c r="A38" s="87"/>
      <c r="B38" s="34"/>
      <c r="C38" s="10"/>
      <c r="D38" s="10"/>
    </row>
    <row r="39" spans="1:4" ht="14.25">
      <c r="A39" s="16"/>
      <c r="B39" s="16"/>
      <c r="C39" s="16"/>
      <c r="D39" s="10"/>
    </row>
    <row r="40" spans="1:4" ht="14.25">
      <c r="A40" s="87"/>
      <c r="B40" s="34"/>
      <c r="C40" s="10"/>
      <c r="D40" s="10"/>
    </row>
    <row r="41" spans="3:4" ht="14.25">
      <c r="C41" s="16"/>
      <c r="D41" s="10"/>
    </row>
    <row r="42" spans="1:4" ht="14.25">
      <c r="A42" s="87"/>
      <c r="B42" s="13"/>
      <c r="C42" s="10"/>
      <c r="D42" s="10"/>
    </row>
    <row r="43" spans="1:3" ht="14.25">
      <c r="A43" s="87"/>
      <c r="B43" s="13"/>
      <c r="C43" s="10"/>
    </row>
    <row r="44" ht="13.5">
      <c r="C44" s="16"/>
    </row>
    <row r="45" spans="1:3" ht="14.25">
      <c r="A45" s="87"/>
      <c r="B45" s="13"/>
      <c r="C45" s="10"/>
    </row>
    <row r="46" spans="1:3" ht="14.25">
      <c r="A46" s="87"/>
      <c r="B46" s="34"/>
      <c r="C46" s="10"/>
    </row>
    <row r="47" spans="1:3" ht="14.25">
      <c r="A47" s="87"/>
      <c r="B47" s="13"/>
      <c r="C47" s="10"/>
    </row>
    <row r="48" spans="1:3" ht="14.25">
      <c r="A48" s="87"/>
      <c r="B48" s="88"/>
      <c r="C48" s="10"/>
    </row>
    <row r="49" spans="1:3" ht="14.25">
      <c r="A49" s="87"/>
      <c r="B49" s="13"/>
      <c r="C49" s="10"/>
    </row>
    <row r="50" spans="1:3" ht="14.25">
      <c r="A50" s="87"/>
      <c r="B50" s="13"/>
      <c r="C50" s="10"/>
    </row>
    <row r="51" spans="1:3" ht="14.25">
      <c r="A51" s="87"/>
      <c r="B51" s="13"/>
      <c r="C51" s="10"/>
    </row>
    <row r="52" spans="1:3" ht="14.25">
      <c r="A52" s="31"/>
      <c r="C52" s="10"/>
    </row>
    <row r="53" spans="1:3" ht="14.25">
      <c r="A53" s="87"/>
      <c r="B53" s="13"/>
      <c r="C53" s="10"/>
    </row>
  </sheetData>
  <mergeCells count="5">
    <mergeCell ref="G2:H2"/>
    <mergeCell ref="C2:D2"/>
    <mergeCell ref="E2:F2"/>
    <mergeCell ref="A4:B4"/>
    <mergeCell ref="A2:B3"/>
  </mergeCells>
  <printOptions/>
  <pageMargins left="0.7874015748031497" right="0.7874015748031497" top="0.79" bottom="0.79" header="0.5118110236220472" footer="0.5118110236220472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60" workbookViewId="0" topLeftCell="A1">
      <selection activeCell="F25" sqref="F25"/>
    </sheetView>
  </sheetViews>
  <sheetFormatPr defaultColWidth="9.00390625" defaultRowHeight="13.5"/>
  <cols>
    <col min="1" max="6" width="12.625" style="4" customWidth="1"/>
    <col min="7" max="16384" width="9.00390625" style="4" customWidth="1"/>
  </cols>
  <sheetData>
    <row r="1" spans="1:3" s="95" customFormat="1" ht="27" customHeight="1">
      <c r="A1" s="358" t="s">
        <v>110</v>
      </c>
      <c r="B1" s="358"/>
      <c r="C1" s="358"/>
    </row>
    <row r="2" ht="27" customHeight="1">
      <c r="A2" s="8"/>
    </row>
    <row r="3" s="1" customFormat="1" ht="27" customHeight="1">
      <c r="A3" s="107" t="s">
        <v>103</v>
      </c>
    </row>
    <row r="4" spans="1:6" ht="16.5" customHeight="1">
      <c r="A4" s="150"/>
      <c r="B4" s="354" t="s">
        <v>188</v>
      </c>
      <c r="C4" s="354"/>
      <c r="D4" s="354"/>
      <c r="E4" s="354"/>
      <c r="F4" s="354"/>
    </row>
    <row r="5" spans="1:6" ht="27" customHeight="1">
      <c r="A5" s="195" t="s">
        <v>140</v>
      </c>
      <c r="B5" s="183" t="s">
        <v>94</v>
      </c>
      <c r="C5" s="183" t="s">
        <v>141</v>
      </c>
      <c r="D5" s="183" t="s">
        <v>142</v>
      </c>
      <c r="E5" s="183" t="s">
        <v>153</v>
      </c>
      <c r="F5" s="183" t="s">
        <v>185</v>
      </c>
    </row>
    <row r="6" spans="1:6" ht="27" customHeight="1">
      <c r="A6" s="162" t="s">
        <v>34</v>
      </c>
      <c r="B6" s="94">
        <v>13142</v>
      </c>
      <c r="C6" s="148">
        <v>13359</v>
      </c>
      <c r="D6" s="258">
        <v>13786</v>
      </c>
      <c r="E6" s="297">
        <v>13974</v>
      </c>
      <c r="F6" s="296">
        <v>14867</v>
      </c>
    </row>
    <row r="7" spans="1:6" ht="27" customHeight="1">
      <c r="A7" s="162" t="s">
        <v>54</v>
      </c>
      <c r="B7" s="69">
        <v>100.8</v>
      </c>
      <c r="C7" s="69">
        <f>C6/B6*100</f>
        <v>101.6511946431289</v>
      </c>
      <c r="D7" s="68">
        <f>D6/C6*100</f>
        <v>103.19634703196347</v>
      </c>
      <c r="E7" s="68">
        <f>E6/D6*100</f>
        <v>101.36370230668794</v>
      </c>
      <c r="F7" s="14">
        <f>F6/E6*100</f>
        <v>106.3904393874338</v>
      </c>
    </row>
    <row r="8" spans="1:6" ht="27" customHeight="1">
      <c r="A8" s="162" t="s">
        <v>44</v>
      </c>
      <c r="B8" s="69">
        <v>100</v>
      </c>
      <c r="C8" s="68">
        <f>C6/B6*100</f>
        <v>101.6511946431289</v>
      </c>
      <c r="D8" s="68">
        <f>D6/B6*100</f>
        <v>104.90031958605996</v>
      </c>
      <c r="E8" s="68">
        <f>E6/B6*100</f>
        <v>106.33084766397809</v>
      </c>
      <c r="F8" s="14">
        <f>F6/B6*100</f>
        <v>113.12585603408918</v>
      </c>
    </row>
    <row r="9" spans="1:7" ht="27" customHeight="1">
      <c r="A9" s="158" t="s">
        <v>55</v>
      </c>
      <c r="B9" s="66">
        <f>B6/B12</f>
        <v>22.464957264957263</v>
      </c>
      <c r="C9" s="66">
        <f>C6/C12</f>
        <v>24.738888888888887</v>
      </c>
      <c r="D9" s="66">
        <f>D6/D12</f>
        <v>24.884476534296027</v>
      </c>
      <c r="E9" s="272">
        <f>E6/E12</f>
        <v>26.66793893129771</v>
      </c>
      <c r="F9" s="272">
        <f>F6/F12</f>
        <v>29.265748031496063</v>
      </c>
      <c r="G9" s="16"/>
    </row>
    <row r="12" spans="1:6" ht="14.25">
      <c r="A12" s="4" t="s">
        <v>33</v>
      </c>
      <c r="B12" s="242">
        <v>585</v>
      </c>
      <c r="C12" s="242">
        <v>540</v>
      </c>
      <c r="D12" s="242">
        <v>554</v>
      </c>
      <c r="E12" s="271">
        <v>524</v>
      </c>
      <c r="F12" s="4">
        <v>508</v>
      </c>
    </row>
  </sheetData>
  <mergeCells count="2">
    <mergeCell ref="A1:C1"/>
    <mergeCell ref="B4:F4"/>
  </mergeCells>
  <printOptions/>
  <pageMargins left="0.8" right="0.37" top="1" bottom="1" header="0.512" footer="0.51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8" sqref="C18"/>
    </sheetView>
  </sheetViews>
  <sheetFormatPr defaultColWidth="9.00390625" defaultRowHeight="13.5"/>
  <cols>
    <col min="1" max="1" width="14.625" style="4" customWidth="1"/>
    <col min="2" max="2" width="12.625" style="4" customWidth="1"/>
    <col min="3" max="3" width="11.625" style="4" customWidth="1"/>
    <col min="4" max="4" width="12.625" style="4" customWidth="1"/>
    <col min="5" max="5" width="11.625" style="4" customWidth="1"/>
    <col min="6" max="6" width="11.625" style="227" customWidth="1"/>
    <col min="7" max="7" width="11.625" style="4" customWidth="1"/>
    <col min="8" max="16384" width="9.00390625" style="4" customWidth="1"/>
  </cols>
  <sheetData>
    <row r="1" spans="1:7" s="1" customFormat="1" ht="27.75" customHeight="1">
      <c r="A1" s="2" t="s">
        <v>104</v>
      </c>
      <c r="F1" s="223"/>
      <c r="G1" s="71"/>
    </row>
    <row r="2" spans="1:7" ht="27.75" customHeight="1">
      <c r="A2" s="339" t="s">
        <v>45</v>
      </c>
      <c r="B2" s="355" t="s">
        <v>169</v>
      </c>
      <c r="C2" s="356"/>
      <c r="D2" s="355" t="s">
        <v>152</v>
      </c>
      <c r="E2" s="356"/>
      <c r="F2" s="355" t="s">
        <v>19</v>
      </c>
      <c r="G2" s="356"/>
    </row>
    <row r="3" spans="1:7" ht="27.75" customHeight="1">
      <c r="A3" s="340"/>
      <c r="B3" s="179" t="s">
        <v>56</v>
      </c>
      <c r="C3" s="180" t="s">
        <v>9</v>
      </c>
      <c r="D3" s="179" t="s">
        <v>56</v>
      </c>
      <c r="E3" s="180" t="s">
        <v>9</v>
      </c>
      <c r="F3" s="224" t="s">
        <v>23</v>
      </c>
      <c r="G3" s="182" t="s">
        <v>49</v>
      </c>
    </row>
    <row r="4" spans="1:7" s="26" customFormat="1" ht="27.75" customHeight="1">
      <c r="A4" s="152" t="s">
        <v>154</v>
      </c>
      <c r="B4" s="100">
        <f>SUM(B5:B11)</f>
        <v>14867</v>
      </c>
      <c r="C4" s="101">
        <v>100</v>
      </c>
      <c r="D4" s="100">
        <f>SUM(D5:D11)</f>
        <v>13974</v>
      </c>
      <c r="E4" s="101">
        <v>100</v>
      </c>
      <c r="F4" s="225">
        <f aca="true" t="shared" si="0" ref="F4:F11">B4-D4</f>
        <v>893</v>
      </c>
      <c r="G4" s="159">
        <f>F4/D4*100</f>
        <v>6.390439387433805</v>
      </c>
    </row>
    <row r="5" spans="1:7" ht="27.75" customHeight="1">
      <c r="A5" s="87" t="s">
        <v>155</v>
      </c>
      <c r="B5" s="96">
        <v>1468</v>
      </c>
      <c r="C5" s="65">
        <f aca="true" t="shared" si="1" ref="C5:C11">B5/$B$4*100</f>
        <v>9.874218066859488</v>
      </c>
      <c r="D5" s="96">
        <v>1525</v>
      </c>
      <c r="E5" s="65">
        <f>D5/$D$4*100</f>
        <v>10.913124373837126</v>
      </c>
      <c r="F5" s="73">
        <f t="shared" si="0"/>
        <v>-57</v>
      </c>
      <c r="G5" s="155">
        <f>F5/D5*100</f>
        <v>-3.7377049180327866</v>
      </c>
    </row>
    <row r="6" spans="1:7" ht="27.75" customHeight="1">
      <c r="A6" s="87" t="s">
        <v>156</v>
      </c>
      <c r="B6" s="96">
        <v>1438</v>
      </c>
      <c r="C6" s="65">
        <f t="shared" si="1"/>
        <v>9.672428869307863</v>
      </c>
      <c r="D6" s="96">
        <v>1603</v>
      </c>
      <c r="E6" s="65">
        <f aca="true" t="shared" si="2" ref="E6:E12">D6/$D$4*100</f>
        <v>11.471303850007155</v>
      </c>
      <c r="F6" s="73">
        <f t="shared" si="0"/>
        <v>-165</v>
      </c>
      <c r="G6" s="155">
        <f aca="true" t="shared" si="3" ref="G6:G11">F6/D6*100</f>
        <v>-10.293200249532127</v>
      </c>
    </row>
    <row r="7" spans="1:7" ht="27.75" customHeight="1">
      <c r="A7" s="87" t="s">
        <v>157</v>
      </c>
      <c r="B7" s="96">
        <v>1477</v>
      </c>
      <c r="C7" s="65">
        <f t="shared" si="1"/>
        <v>9.934754826124975</v>
      </c>
      <c r="D7" s="96">
        <v>1497</v>
      </c>
      <c r="E7" s="65">
        <f t="shared" si="2"/>
        <v>10.712752254186347</v>
      </c>
      <c r="F7" s="73">
        <f t="shared" si="0"/>
        <v>-20</v>
      </c>
      <c r="G7" s="155">
        <f t="shared" si="3"/>
        <v>-1.3360053440213762</v>
      </c>
    </row>
    <row r="8" spans="1:7" ht="27.75" customHeight="1">
      <c r="A8" s="87" t="s">
        <v>158</v>
      </c>
      <c r="B8" s="96">
        <v>3792</v>
      </c>
      <c r="C8" s="65">
        <f t="shared" si="1"/>
        <v>25.506154570525325</v>
      </c>
      <c r="D8" s="96">
        <v>3750</v>
      </c>
      <c r="E8" s="65">
        <f t="shared" si="2"/>
        <v>26.835551738943753</v>
      </c>
      <c r="F8" s="73">
        <f t="shared" si="0"/>
        <v>42</v>
      </c>
      <c r="G8" s="155">
        <f t="shared" si="3"/>
        <v>1.1199999999999999</v>
      </c>
    </row>
    <row r="9" spans="1:7" ht="27.75" customHeight="1">
      <c r="A9" s="87" t="s">
        <v>159</v>
      </c>
      <c r="B9" s="96">
        <v>3640</v>
      </c>
      <c r="C9" s="65">
        <f t="shared" si="1"/>
        <v>24.483755969597095</v>
      </c>
      <c r="D9" s="96">
        <v>3345</v>
      </c>
      <c r="E9" s="65">
        <f t="shared" si="2"/>
        <v>23.937312151137828</v>
      </c>
      <c r="F9" s="73">
        <f t="shared" si="0"/>
        <v>295</v>
      </c>
      <c r="G9" s="155">
        <f t="shared" si="3"/>
        <v>8.819133034379671</v>
      </c>
    </row>
    <row r="10" spans="1:7" ht="27.75" customHeight="1">
      <c r="A10" s="87" t="s">
        <v>160</v>
      </c>
      <c r="B10" s="24">
        <v>1206</v>
      </c>
      <c r="C10" s="65">
        <f t="shared" si="1"/>
        <v>8.111925741575302</v>
      </c>
      <c r="D10" s="24">
        <v>1161</v>
      </c>
      <c r="E10" s="65">
        <f t="shared" si="2"/>
        <v>8.308286818376986</v>
      </c>
      <c r="F10" s="226">
        <f t="shared" si="0"/>
        <v>45</v>
      </c>
      <c r="G10" s="155">
        <f t="shared" si="3"/>
        <v>3.875968992248062</v>
      </c>
    </row>
    <row r="11" spans="1:7" ht="27.75" customHeight="1">
      <c r="A11" s="149" t="s">
        <v>181</v>
      </c>
      <c r="B11" s="260">
        <v>1846</v>
      </c>
      <c r="C11" s="67">
        <f t="shared" si="1"/>
        <v>12.416761956009955</v>
      </c>
      <c r="D11" s="260">
        <v>1093</v>
      </c>
      <c r="E11" s="67">
        <f t="shared" si="2"/>
        <v>7.821668813510805</v>
      </c>
      <c r="F11" s="77">
        <f t="shared" si="0"/>
        <v>753</v>
      </c>
      <c r="G11" s="160">
        <f t="shared" si="3"/>
        <v>68.89295516925891</v>
      </c>
    </row>
    <row r="12" spans="1:5" ht="14.25">
      <c r="A12" s="7"/>
      <c r="B12" s="98">
        <f>SUM(B5:B11)</f>
        <v>14867</v>
      </c>
      <c r="C12" s="14">
        <f>SUM(C5:C11)</f>
        <v>100</v>
      </c>
      <c r="D12" s="98">
        <f>SUM(D5:D11)</f>
        <v>13974</v>
      </c>
      <c r="E12" s="282">
        <f t="shared" si="2"/>
        <v>100</v>
      </c>
    </row>
    <row r="13" spans="1:7" ht="14.25">
      <c r="A13" s="31"/>
      <c r="B13" s="241"/>
      <c r="C13" s="241"/>
      <c r="D13" s="241"/>
      <c r="E13" s="241"/>
      <c r="F13" s="241"/>
      <c r="G13" s="241"/>
    </row>
    <row r="14" spans="1:5" ht="14.25">
      <c r="A14" s="31"/>
      <c r="B14" s="99"/>
      <c r="C14" s="14"/>
      <c r="D14" s="99"/>
      <c r="E14" s="14"/>
    </row>
    <row r="16" ht="14.25">
      <c r="G16" s="33"/>
    </row>
  </sheetData>
  <mergeCells count="4">
    <mergeCell ref="A2:A3"/>
    <mergeCell ref="B2:C2"/>
    <mergeCell ref="D2:E2"/>
    <mergeCell ref="F2:G2"/>
  </mergeCells>
  <printOptions/>
  <pageMargins left="0.75" right="0.63" top="1" bottom="1" header="0.512" footer="0.51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1">
      <selection activeCell="O4" sqref="O4"/>
    </sheetView>
  </sheetViews>
  <sheetFormatPr defaultColWidth="9.00390625" defaultRowHeight="13.5"/>
  <cols>
    <col min="1" max="1" width="3.625" style="4" customWidth="1"/>
    <col min="2" max="2" width="12.00390625" style="4" customWidth="1"/>
    <col min="3" max="3" width="13.00390625" style="5" customWidth="1"/>
    <col min="4" max="4" width="10.75390625" style="4" customWidth="1"/>
    <col min="5" max="5" width="13.00390625" style="5" customWidth="1"/>
    <col min="6" max="6" width="10.75390625" style="4" customWidth="1"/>
    <col min="7" max="7" width="13.00390625" style="4" customWidth="1"/>
    <col min="8" max="8" width="10.75390625" style="4" customWidth="1"/>
    <col min="9" max="16384" width="9.00390625" style="4" customWidth="1"/>
  </cols>
  <sheetData>
    <row r="1" spans="1:8" s="2" customFormat="1" ht="27.75" customHeight="1">
      <c r="A1" s="2" t="s">
        <v>105</v>
      </c>
      <c r="C1" s="106"/>
      <c r="E1" s="106"/>
      <c r="H1" s="71"/>
    </row>
    <row r="2" spans="1:8" ht="27.75" customHeight="1">
      <c r="A2" s="356" t="s">
        <v>51</v>
      </c>
      <c r="B2" s="356"/>
      <c r="C2" s="359" t="s">
        <v>164</v>
      </c>
      <c r="D2" s="360"/>
      <c r="E2" s="359" t="s">
        <v>149</v>
      </c>
      <c r="F2" s="360"/>
      <c r="G2" s="341" t="s">
        <v>19</v>
      </c>
      <c r="H2" s="342"/>
    </row>
    <row r="3" spans="1:8" ht="27.75" customHeight="1">
      <c r="A3" s="345"/>
      <c r="B3" s="345"/>
      <c r="C3" s="188" t="s">
        <v>56</v>
      </c>
      <c r="D3" s="180" t="s">
        <v>9</v>
      </c>
      <c r="E3" s="188" t="s">
        <v>56</v>
      </c>
      <c r="F3" s="180" t="s">
        <v>9</v>
      </c>
      <c r="G3" s="189" t="s">
        <v>23</v>
      </c>
      <c r="H3" s="190" t="s">
        <v>49</v>
      </c>
    </row>
    <row r="4" spans="1:8" s="26" customFormat="1" ht="27.75" customHeight="1">
      <c r="A4" s="343" t="s">
        <v>30</v>
      </c>
      <c r="B4" s="343"/>
      <c r="C4" s="142">
        <f>SUM(C5:C28)</f>
        <v>14867</v>
      </c>
      <c r="D4" s="273">
        <f>SUM(D5:D28)</f>
        <v>100</v>
      </c>
      <c r="E4" s="276">
        <f>SUM(E5:E28)</f>
        <v>13974</v>
      </c>
      <c r="F4" s="143">
        <f>SUM(F5:F28)</f>
        <v>100</v>
      </c>
      <c r="G4" s="80">
        <f>C4-E4</f>
        <v>893</v>
      </c>
      <c r="H4" s="230">
        <f>G4/E4*100</f>
        <v>6.390439387433805</v>
      </c>
    </row>
    <row r="5" spans="1:8" ht="27.75" customHeight="1">
      <c r="A5" s="31">
        <v>9</v>
      </c>
      <c r="B5" s="185" t="s">
        <v>2</v>
      </c>
      <c r="C5" s="24">
        <v>795</v>
      </c>
      <c r="D5" s="65">
        <f>C5/$C$4*100</f>
        <v>5.347413735118047</v>
      </c>
      <c r="E5" s="24">
        <v>778</v>
      </c>
      <c r="F5" s="65">
        <f>E5/$E$4*100</f>
        <v>5.567482467439531</v>
      </c>
      <c r="G5" s="73">
        <f>C5-E5</f>
        <v>17</v>
      </c>
      <c r="H5" s="231">
        <f>G5/E5*100</f>
        <v>2.185089974293059</v>
      </c>
    </row>
    <row r="6" spans="1:10" ht="27.75" customHeight="1">
      <c r="A6" s="31">
        <v>10</v>
      </c>
      <c r="B6" s="186" t="s">
        <v>91</v>
      </c>
      <c r="C6" s="24">
        <v>28</v>
      </c>
      <c r="D6" s="65">
        <f>C6/$C$4*100</f>
        <v>0.1883365843815161</v>
      </c>
      <c r="E6" s="24">
        <v>29</v>
      </c>
      <c r="F6" s="65">
        <f aca="true" t="shared" si="0" ref="F6:F28">E6/$E$4*100</f>
        <v>0.207528266781165</v>
      </c>
      <c r="G6" s="73">
        <f aca="true" t="shared" si="1" ref="G6:G28">C6-E6</f>
        <v>-1</v>
      </c>
      <c r="H6" s="231">
        <f aca="true" t="shared" si="2" ref="H6:H28">G6/E6*100</f>
        <v>-3.4482758620689653</v>
      </c>
      <c r="I6" s="16"/>
      <c r="J6" s="16"/>
    </row>
    <row r="7" spans="1:10" ht="27.75" customHeight="1">
      <c r="A7" s="31">
        <v>11</v>
      </c>
      <c r="B7" s="185" t="s">
        <v>117</v>
      </c>
      <c r="C7" s="74" t="s">
        <v>71</v>
      </c>
      <c r="D7" s="20" t="s">
        <v>71</v>
      </c>
      <c r="E7" s="274" t="s">
        <v>71</v>
      </c>
      <c r="F7" s="275" t="s">
        <v>71</v>
      </c>
      <c r="G7" s="74" t="s">
        <v>71</v>
      </c>
      <c r="H7" s="247" t="s">
        <v>71</v>
      </c>
      <c r="I7" s="16"/>
      <c r="J7" s="16"/>
    </row>
    <row r="8" spans="1:10" ht="27.75" customHeight="1">
      <c r="A8" s="31">
        <v>12</v>
      </c>
      <c r="B8" s="185" t="s">
        <v>118</v>
      </c>
      <c r="C8" s="24">
        <v>201</v>
      </c>
      <c r="D8" s="65">
        <f aca="true" t="shared" si="3" ref="D8:D16">C8/$C$4*100</f>
        <v>1.3519876235958834</v>
      </c>
      <c r="E8" s="24">
        <v>212</v>
      </c>
      <c r="F8" s="65">
        <f t="shared" si="0"/>
        <v>1.5171031916416202</v>
      </c>
      <c r="G8" s="73">
        <f t="shared" si="1"/>
        <v>-11</v>
      </c>
      <c r="H8" s="231">
        <f>G8/E8*100</f>
        <v>-5.188679245283019</v>
      </c>
      <c r="I8" s="16"/>
      <c r="J8" s="16"/>
    </row>
    <row r="9" spans="1:10" ht="27.75" customHeight="1">
      <c r="A9" s="31">
        <v>13</v>
      </c>
      <c r="B9" s="185" t="s">
        <v>119</v>
      </c>
      <c r="C9" s="24">
        <v>1003</v>
      </c>
      <c r="D9" s="65">
        <f t="shared" si="3"/>
        <v>6.746485504809309</v>
      </c>
      <c r="E9" s="24">
        <v>1072</v>
      </c>
      <c r="F9" s="65">
        <f t="shared" si="0"/>
        <v>7.67138972377272</v>
      </c>
      <c r="G9" s="73">
        <f t="shared" si="1"/>
        <v>-69</v>
      </c>
      <c r="H9" s="231">
        <f t="shared" si="2"/>
        <v>-6.436567164179105</v>
      </c>
      <c r="I9" s="16"/>
      <c r="J9" s="16"/>
    </row>
    <row r="10" spans="1:10" ht="27.75" customHeight="1">
      <c r="A10" s="31">
        <v>14</v>
      </c>
      <c r="B10" s="185" t="s">
        <v>120</v>
      </c>
      <c r="C10" s="24">
        <v>1100</v>
      </c>
      <c r="D10" s="65">
        <f t="shared" si="3"/>
        <v>7.398937243559561</v>
      </c>
      <c r="E10" s="24">
        <v>1165</v>
      </c>
      <c r="F10" s="65">
        <f t="shared" si="0"/>
        <v>8.336911406898526</v>
      </c>
      <c r="G10" s="73">
        <f t="shared" si="1"/>
        <v>-65</v>
      </c>
      <c r="H10" s="231">
        <f t="shared" si="2"/>
        <v>-5.579399141630901</v>
      </c>
      <c r="I10" s="16"/>
      <c r="J10" s="16"/>
    </row>
    <row r="11" spans="1:10" ht="27.75" customHeight="1">
      <c r="A11" s="31">
        <v>15</v>
      </c>
      <c r="B11" s="185" t="s">
        <v>78</v>
      </c>
      <c r="C11" s="24">
        <v>112</v>
      </c>
      <c r="D11" s="65">
        <f t="shared" si="3"/>
        <v>0.7533463375260644</v>
      </c>
      <c r="E11" s="24">
        <v>110</v>
      </c>
      <c r="F11" s="65">
        <f t="shared" si="0"/>
        <v>0.78717618434235</v>
      </c>
      <c r="G11" s="73">
        <f t="shared" si="1"/>
        <v>2</v>
      </c>
      <c r="H11" s="247" t="s">
        <v>71</v>
      </c>
      <c r="I11" s="16"/>
      <c r="J11" s="16"/>
    </row>
    <row r="12" spans="1:10" ht="27.75" customHeight="1">
      <c r="A12" s="31">
        <v>16</v>
      </c>
      <c r="B12" s="185" t="s">
        <v>121</v>
      </c>
      <c r="C12" s="24">
        <v>177</v>
      </c>
      <c r="D12" s="65">
        <f t="shared" si="3"/>
        <v>1.190556265554584</v>
      </c>
      <c r="E12" s="24">
        <v>179</v>
      </c>
      <c r="F12" s="65">
        <f t="shared" si="0"/>
        <v>1.2809503363389152</v>
      </c>
      <c r="G12" s="73">
        <f t="shared" si="1"/>
        <v>-2</v>
      </c>
      <c r="H12" s="231">
        <f t="shared" si="2"/>
        <v>-1.1173184357541899</v>
      </c>
      <c r="I12" s="16"/>
      <c r="J12" s="16"/>
    </row>
    <row r="13" spans="1:10" ht="27.75" customHeight="1">
      <c r="A13" s="31">
        <v>17</v>
      </c>
      <c r="B13" s="185" t="s">
        <v>122</v>
      </c>
      <c r="C13" s="24">
        <v>229</v>
      </c>
      <c r="D13" s="65">
        <f t="shared" si="3"/>
        <v>1.5403242079773996</v>
      </c>
      <c r="E13" s="24">
        <v>216</v>
      </c>
      <c r="F13" s="65">
        <f t="shared" si="0"/>
        <v>1.5457277801631601</v>
      </c>
      <c r="G13" s="73">
        <f t="shared" si="1"/>
        <v>13</v>
      </c>
      <c r="H13" s="231">
        <f t="shared" si="2"/>
        <v>6.018518518518518</v>
      </c>
      <c r="I13" s="16"/>
      <c r="J13" s="16"/>
    </row>
    <row r="14" spans="1:10" ht="27.75" customHeight="1">
      <c r="A14" s="31">
        <v>18</v>
      </c>
      <c r="B14" s="185" t="s">
        <v>79</v>
      </c>
      <c r="C14" s="24">
        <v>10</v>
      </c>
      <c r="D14" s="65">
        <f t="shared" si="3"/>
        <v>0.06726306585054147</v>
      </c>
      <c r="E14" s="24">
        <v>10</v>
      </c>
      <c r="F14" s="65">
        <f t="shared" si="0"/>
        <v>0.07156147130385</v>
      </c>
      <c r="G14" s="74" t="s">
        <v>71</v>
      </c>
      <c r="H14" s="247" t="s">
        <v>71</v>
      </c>
      <c r="I14" s="16"/>
      <c r="J14" s="16"/>
    </row>
    <row r="15" spans="1:10" ht="27.75" customHeight="1">
      <c r="A15" s="31">
        <v>19</v>
      </c>
      <c r="B15" s="185" t="s">
        <v>77</v>
      </c>
      <c r="C15" s="24">
        <v>1631</v>
      </c>
      <c r="D15" s="65">
        <f t="shared" si="3"/>
        <v>10.970606040223313</v>
      </c>
      <c r="E15" s="24">
        <v>1699</v>
      </c>
      <c r="F15" s="65">
        <f t="shared" si="0"/>
        <v>12.158293974524117</v>
      </c>
      <c r="G15" s="73">
        <f t="shared" si="1"/>
        <v>-68</v>
      </c>
      <c r="H15" s="231">
        <f t="shared" si="2"/>
        <v>-4.002354326074161</v>
      </c>
      <c r="I15" s="16"/>
      <c r="J15" s="16"/>
    </row>
    <row r="16" spans="1:10" ht="27.75" customHeight="1">
      <c r="A16" s="31">
        <v>20</v>
      </c>
      <c r="B16" s="185" t="s">
        <v>123</v>
      </c>
      <c r="C16" s="24">
        <v>278</v>
      </c>
      <c r="D16" s="65">
        <f t="shared" si="3"/>
        <v>1.8699132306450528</v>
      </c>
      <c r="E16" s="24">
        <v>229</v>
      </c>
      <c r="F16" s="65">
        <f t="shared" si="0"/>
        <v>1.638757692858165</v>
      </c>
      <c r="G16" s="73">
        <f t="shared" si="1"/>
        <v>49</v>
      </c>
      <c r="H16" s="231">
        <f>G16/E16*100</f>
        <v>21.397379912663755</v>
      </c>
      <c r="I16" s="16"/>
      <c r="J16" s="16"/>
    </row>
    <row r="17" spans="1:10" ht="27.75" customHeight="1">
      <c r="A17" s="31">
        <v>21</v>
      </c>
      <c r="B17" s="185" t="s">
        <v>80</v>
      </c>
      <c r="C17" s="74" t="s">
        <v>71</v>
      </c>
      <c r="D17" s="20" t="s">
        <v>71</v>
      </c>
      <c r="E17" s="274" t="s">
        <v>71</v>
      </c>
      <c r="F17" s="275" t="s">
        <v>71</v>
      </c>
      <c r="G17" s="232" t="s">
        <v>95</v>
      </c>
      <c r="H17" s="229" t="s">
        <v>95</v>
      </c>
      <c r="I17" s="16"/>
      <c r="J17" s="16"/>
    </row>
    <row r="18" spans="1:10" ht="27.75" customHeight="1">
      <c r="A18" s="31">
        <v>22</v>
      </c>
      <c r="B18" s="185" t="s">
        <v>81</v>
      </c>
      <c r="C18" s="24">
        <v>353</v>
      </c>
      <c r="D18" s="65">
        <f aca="true" t="shared" si="4" ref="D18:D28">C18/$C$4*100</f>
        <v>2.374386224524114</v>
      </c>
      <c r="E18" s="24">
        <v>388</v>
      </c>
      <c r="F18" s="65">
        <f t="shared" si="0"/>
        <v>2.7765850865893804</v>
      </c>
      <c r="G18" s="73">
        <f t="shared" si="1"/>
        <v>-35</v>
      </c>
      <c r="H18" s="231">
        <f t="shared" si="2"/>
        <v>-9.02061855670103</v>
      </c>
      <c r="I18" s="16"/>
      <c r="J18" s="16"/>
    </row>
    <row r="19" spans="1:10" ht="27.75" customHeight="1">
      <c r="A19" s="31">
        <v>23</v>
      </c>
      <c r="B19" s="185" t="s">
        <v>124</v>
      </c>
      <c r="C19" s="24">
        <v>60</v>
      </c>
      <c r="D19" s="65">
        <f t="shared" si="4"/>
        <v>0.40357839510324883</v>
      </c>
      <c r="E19" s="24">
        <v>82</v>
      </c>
      <c r="F19" s="65">
        <f t="shared" si="0"/>
        <v>0.5868040646915701</v>
      </c>
      <c r="G19" s="73">
        <f t="shared" si="1"/>
        <v>-22</v>
      </c>
      <c r="H19" s="231">
        <f t="shared" si="2"/>
        <v>-26.82926829268293</v>
      </c>
      <c r="I19" s="16"/>
      <c r="J19" s="16"/>
    </row>
    <row r="20" spans="1:10" ht="27.75" customHeight="1">
      <c r="A20" s="31">
        <v>24</v>
      </c>
      <c r="B20" s="185" t="s">
        <v>125</v>
      </c>
      <c r="C20" s="24">
        <v>755</v>
      </c>
      <c r="D20" s="65">
        <f t="shared" si="4"/>
        <v>5.078361471715881</v>
      </c>
      <c r="E20" s="24">
        <v>785</v>
      </c>
      <c r="F20" s="65">
        <f t="shared" si="0"/>
        <v>5.617575497352226</v>
      </c>
      <c r="G20" s="73">
        <f t="shared" si="1"/>
        <v>-30</v>
      </c>
      <c r="H20" s="231">
        <f>G20/E20*100</f>
        <v>-3.821656050955414</v>
      </c>
      <c r="I20" s="16"/>
      <c r="J20" s="16"/>
    </row>
    <row r="21" spans="1:10" ht="27.75" customHeight="1">
      <c r="A21" s="31">
        <v>25</v>
      </c>
      <c r="B21" s="185" t="s">
        <v>126</v>
      </c>
      <c r="C21" s="24">
        <v>1274</v>
      </c>
      <c r="D21" s="65">
        <f t="shared" si="4"/>
        <v>8.569314589358983</v>
      </c>
      <c r="E21" s="24">
        <v>1175</v>
      </c>
      <c r="F21" s="65">
        <f t="shared" si="0"/>
        <v>8.408472878202376</v>
      </c>
      <c r="G21" s="73">
        <f t="shared" si="1"/>
        <v>99</v>
      </c>
      <c r="H21" s="231">
        <f t="shared" si="2"/>
        <v>8.425531914893616</v>
      </c>
      <c r="I21" s="16"/>
      <c r="J21" s="16"/>
    </row>
    <row r="22" spans="1:10" ht="27.75" customHeight="1">
      <c r="A22" s="31">
        <v>26</v>
      </c>
      <c r="B22" s="185" t="s">
        <v>8</v>
      </c>
      <c r="C22" s="24">
        <v>1004</v>
      </c>
      <c r="D22" s="65">
        <f t="shared" si="4"/>
        <v>6.7532118113943636</v>
      </c>
      <c r="E22" s="24">
        <v>902</v>
      </c>
      <c r="F22" s="65">
        <f t="shared" si="0"/>
        <v>6.4548447116072705</v>
      </c>
      <c r="G22" s="73">
        <f t="shared" si="1"/>
        <v>102</v>
      </c>
      <c r="H22" s="231">
        <f t="shared" si="2"/>
        <v>11.30820399113082</v>
      </c>
      <c r="I22" s="16"/>
      <c r="J22" s="16"/>
    </row>
    <row r="23" spans="1:10" ht="27.75" customHeight="1">
      <c r="A23" s="31">
        <v>27</v>
      </c>
      <c r="B23" s="185" t="s">
        <v>7</v>
      </c>
      <c r="C23" s="24">
        <v>463</v>
      </c>
      <c r="D23" s="65">
        <f t="shared" si="4"/>
        <v>3.11427994888007</v>
      </c>
      <c r="E23" s="24">
        <v>464</v>
      </c>
      <c r="F23" s="65">
        <f t="shared" si="0"/>
        <v>3.32045226849864</v>
      </c>
      <c r="G23" s="73">
        <f t="shared" si="1"/>
        <v>-1</v>
      </c>
      <c r="H23" s="231">
        <f t="shared" si="2"/>
        <v>-0.21551724137931033</v>
      </c>
      <c r="I23" s="16"/>
      <c r="J23" s="16"/>
    </row>
    <row r="24" spans="1:10" ht="27.75" customHeight="1">
      <c r="A24" s="31">
        <v>28</v>
      </c>
      <c r="B24" s="185" t="s">
        <v>17</v>
      </c>
      <c r="C24" s="24">
        <v>248</v>
      </c>
      <c r="D24" s="65">
        <f t="shared" si="4"/>
        <v>1.6681240330934284</v>
      </c>
      <c r="E24" s="24">
        <v>196</v>
      </c>
      <c r="F24" s="65">
        <f t="shared" si="0"/>
        <v>1.40260483755546</v>
      </c>
      <c r="G24" s="73">
        <f t="shared" si="1"/>
        <v>52</v>
      </c>
      <c r="H24" s="231">
        <f t="shared" si="2"/>
        <v>26.53061224489796</v>
      </c>
      <c r="I24" s="16"/>
      <c r="J24" s="16"/>
    </row>
    <row r="25" spans="1:10" ht="27.75" customHeight="1">
      <c r="A25" s="31">
        <v>29</v>
      </c>
      <c r="B25" s="185" t="s">
        <v>18</v>
      </c>
      <c r="C25" s="24">
        <v>1971</v>
      </c>
      <c r="D25" s="65">
        <f t="shared" si="4"/>
        <v>13.257550279141721</v>
      </c>
      <c r="E25" s="24">
        <v>1795</v>
      </c>
      <c r="F25" s="65">
        <f t="shared" si="0"/>
        <v>12.845284099041077</v>
      </c>
      <c r="G25" s="73">
        <f t="shared" si="1"/>
        <v>176</v>
      </c>
      <c r="H25" s="231">
        <f t="shared" si="2"/>
        <v>9.805013927576601</v>
      </c>
      <c r="I25" s="16"/>
      <c r="J25" s="16"/>
    </row>
    <row r="26" spans="1:10" ht="27.75" customHeight="1">
      <c r="A26" s="31">
        <v>30</v>
      </c>
      <c r="B26" s="185" t="s">
        <v>26</v>
      </c>
      <c r="C26" s="24">
        <v>1881</v>
      </c>
      <c r="D26" s="65">
        <f t="shared" si="4"/>
        <v>12.652182686486851</v>
      </c>
      <c r="E26" s="24">
        <v>1461</v>
      </c>
      <c r="F26" s="65">
        <f t="shared" si="0"/>
        <v>10.455130957492486</v>
      </c>
      <c r="G26" s="73">
        <f t="shared" si="1"/>
        <v>420</v>
      </c>
      <c r="H26" s="231">
        <f t="shared" si="2"/>
        <v>28.74743326488706</v>
      </c>
      <c r="I26" s="16"/>
      <c r="J26" s="16"/>
    </row>
    <row r="27" spans="1:10" ht="27.75" customHeight="1">
      <c r="A27" s="31">
        <v>31</v>
      </c>
      <c r="B27" s="185" t="s">
        <v>58</v>
      </c>
      <c r="C27" s="24">
        <v>1015</v>
      </c>
      <c r="D27" s="65">
        <f t="shared" si="4"/>
        <v>6.827201183829959</v>
      </c>
      <c r="E27" s="24">
        <v>877</v>
      </c>
      <c r="F27" s="65">
        <f t="shared" si="0"/>
        <v>6.275941033347646</v>
      </c>
      <c r="G27" s="73">
        <f t="shared" si="1"/>
        <v>138</v>
      </c>
      <c r="H27" s="231">
        <f t="shared" si="2"/>
        <v>15.735461801596351</v>
      </c>
      <c r="I27" s="16"/>
      <c r="J27" s="16"/>
    </row>
    <row r="28" spans="1:10" ht="27.75" customHeight="1">
      <c r="A28" s="150">
        <v>32</v>
      </c>
      <c r="B28" s="176" t="s">
        <v>59</v>
      </c>
      <c r="C28" s="103">
        <v>279</v>
      </c>
      <c r="D28" s="67">
        <f t="shared" si="4"/>
        <v>1.876639537230107</v>
      </c>
      <c r="E28" s="103">
        <v>150</v>
      </c>
      <c r="F28" s="67">
        <f t="shared" si="0"/>
        <v>1.07342206955775</v>
      </c>
      <c r="G28" s="77">
        <f t="shared" si="1"/>
        <v>129</v>
      </c>
      <c r="H28" s="233">
        <f t="shared" si="2"/>
        <v>86</v>
      </c>
      <c r="I28" s="16"/>
      <c r="J28" s="16"/>
    </row>
    <row r="29" spans="3:8" s="16" customFormat="1" ht="14.25">
      <c r="C29" s="105"/>
      <c r="D29" s="267"/>
      <c r="E29" s="105"/>
      <c r="F29" s="267"/>
      <c r="G29" s="81"/>
      <c r="H29" s="104"/>
    </row>
    <row r="30" spans="3:8" s="16" customFormat="1" ht="13.5">
      <c r="C30" s="105"/>
      <c r="D30" s="15"/>
      <c r="E30" s="15"/>
      <c r="F30" s="15"/>
      <c r="G30" s="15"/>
      <c r="H30" s="15"/>
    </row>
    <row r="31" spans="3:7" s="16" customFormat="1" ht="14.25">
      <c r="C31" s="105"/>
      <c r="E31" s="87"/>
      <c r="F31" s="13"/>
      <c r="G31" s="104"/>
    </row>
    <row r="32" spans="3:7" s="16" customFormat="1" ht="14.25">
      <c r="C32" s="105"/>
      <c r="E32" s="87"/>
      <c r="F32" s="13"/>
      <c r="G32" s="104"/>
    </row>
    <row r="33" spans="3:7" s="16" customFormat="1" ht="14.25">
      <c r="C33" s="105"/>
      <c r="E33" s="87"/>
      <c r="F33" s="13"/>
      <c r="G33" s="104"/>
    </row>
    <row r="34" spans="3:7" s="16" customFormat="1" ht="14.25">
      <c r="C34" s="105"/>
      <c r="E34" s="87"/>
      <c r="F34" s="13"/>
      <c r="G34" s="104"/>
    </row>
    <row r="35" spans="3:7" s="16" customFormat="1" ht="14.25">
      <c r="C35" s="105"/>
      <c r="E35" s="87"/>
      <c r="F35" s="13"/>
      <c r="G35" s="104"/>
    </row>
    <row r="36" spans="3:7" s="16" customFormat="1" ht="14.25">
      <c r="C36" s="105"/>
      <c r="E36" s="87"/>
      <c r="F36" s="13"/>
      <c r="G36" s="104"/>
    </row>
    <row r="37" spans="3:7" s="16" customFormat="1" ht="14.25">
      <c r="C37" s="105"/>
      <c r="E37" s="87"/>
      <c r="F37" s="13"/>
      <c r="G37" s="104"/>
    </row>
    <row r="38" spans="3:7" s="16" customFormat="1" ht="14.25">
      <c r="C38" s="105"/>
      <c r="E38" s="87"/>
      <c r="F38" s="13"/>
      <c r="G38" s="104"/>
    </row>
    <row r="39" spans="5:10" ht="14.25">
      <c r="E39" s="87"/>
      <c r="F39" s="81"/>
      <c r="G39" s="104"/>
      <c r="H39" s="16"/>
      <c r="I39" s="16"/>
      <c r="J39" s="16"/>
    </row>
  </sheetData>
  <mergeCells count="5">
    <mergeCell ref="G2:H2"/>
    <mergeCell ref="A2:B3"/>
    <mergeCell ref="A4:B4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J6" sqref="J6"/>
    </sheetView>
  </sheetViews>
  <sheetFormatPr defaultColWidth="9.00390625" defaultRowHeight="13.5"/>
  <cols>
    <col min="1" max="1" width="11.25390625" style="4" customWidth="1"/>
    <col min="2" max="6" width="12.625" style="4" customWidth="1"/>
    <col min="7" max="16384" width="9.00390625" style="4" customWidth="1"/>
  </cols>
  <sheetData>
    <row r="1" ht="27" customHeight="1">
      <c r="A1" s="277" t="s">
        <v>111</v>
      </c>
    </row>
    <row r="2" ht="27" customHeight="1">
      <c r="A2" s="8"/>
    </row>
    <row r="3" s="109" customFormat="1" ht="27" customHeight="1">
      <c r="A3" s="151" t="s">
        <v>106</v>
      </c>
    </row>
    <row r="4" spans="1:6" ht="18.75" customHeight="1">
      <c r="A4" s="149"/>
      <c r="B4" s="354" t="s">
        <v>189</v>
      </c>
      <c r="C4" s="354"/>
      <c r="D4" s="354"/>
      <c r="E4" s="354"/>
      <c r="F4" s="354"/>
    </row>
    <row r="5" spans="1:6" ht="28.5" customHeight="1">
      <c r="A5" s="195" t="s">
        <v>145</v>
      </c>
      <c r="B5" s="183" t="s">
        <v>32</v>
      </c>
      <c r="C5" s="183" t="s">
        <v>98</v>
      </c>
      <c r="D5" s="183" t="s">
        <v>114</v>
      </c>
      <c r="E5" s="183" t="s">
        <v>150</v>
      </c>
      <c r="F5" s="183" t="s">
        <v>186</v>
      </c>
    </row>
    <row r="6" spans="1:6" ht="28.5" customHeight="1">
      <c r="A6" s="161" t="s">
        <v>60</v>
      </c>
      <c r="B6" s="94">
        <v>30822631</v>
      </c>
      <c r="C6" s="94">
        <v>34017089</v>
      </c>
      <c r="D6" s="258">
        <v>37298850</v>
      </c>
      <c r="E6" s="256">
        <v>39377734</v>
      </c>
      <c r="F6" s="293">
        <v>44646705</v>
      </c>
    </row>
    <row r="7" spans="1:6" ht="28.5" customHeight="1">
      <c r="A7" s="162" t="s">
        <v>54</v>
      </c>
      <c r="B7" s="68">
        <v>90.9</v>
      </c>
      <c r="C7" s="69">
        <f>C6/B6*100</f>
        <v>110.36400169732428</v>
      </c>
      <c r="D7" s="69">
        <f>D6/C6*100</f>
        <v>109.64738928719034</v>
      </c>
      <c r="E7" s="69">
        <f>E6/D6*100</f>
        <v>105.57358738942352</v>
      </c>
      <c r="F7" s="69">
        <f>F6/E6*100</f>
        <v>113.38058457096591</v>
      </c>
    </row>
    <row r="8" spans="1:6" ht="28.5" customHeight="1">
      <c r="A8" s="162" t="s">
        <v>44</v>
      </c>
      <c r="B8" s="68">
        <v>100</v>
      </c>
      <c r="C8" s="69">
        <f>C6/B6*100</f>
        <v>110.36400169732428</v>
      </c>
      <c r="D8" s="69">
        <f>D6/B6*100</f>
        <v>121.0112465739865</v>
      </c>
      <c r="E8" s="69">
        <f>E6/B6*100</f>
        <v>127.75591415281842</v>
      </c>
      <c r="F8" s="69">
        <f>F6/B6*100</f>
        <v>144.85040229044694</v>
      </c>
    </row>
    <row r="9" spans="1:6" ht="28.5" customHeight="1">
      <c r="A9" s="163" t="s">
        <v>61</v>
      </c>
      <c r="B9" s="92">
        <f>B6/B13</f>
        <v>52688.25811965812</v>
      </c>
      <c r="C9" s="92">
        <f>C6/C13</f>
        <v>62994.60925925926</v>
      </c>
      <c r="D9" s="93">
        <f>D6/D13</f>
        <v>67326.4440433213</v>
      </c>
      <c r="E9" s="93">
        <f>E6/E13</f>
        <v>75148.34732824427</v>
      </c>
      <c r="F9" s="93">
        <f>F6/F13</f>
        <v>87887.21456692913</v>
      </c>
    </row>
    <row r="10" spans="1:7" ht="28.5" customHeight="1">
      <c r="A10" s="164" t="s">
        <v>62</v>
      </c>
      <c r="B10" s="110">
        <f>B6/B15</f>
        <v>2345.3531425962565</v>
      </c>
      <c r="C10" s="110">
        <f>C6/C15</f>
        <v>2546.3798937046186</v>
      </c>
      <c r="D10" s="110">
        <f>D6/D15</f>
        <v>2705.559988394023</v>
      </c>
      <c r="E10" s="110">
        <f>E6/E15</f>
        <v>2817.928581651639</v>
      </c>
      <c r="F10" s="295">
        <f>F6/F15</f>
        <v>3003.074258424699</v>
      </c>
      <c r="G10" s="243"/>
    </row>
    <row r="11" ht="13.5">
      <c r="F11" s="16"/>
    </row>
    <row r="13" spans="1:6" s="6" customFormat="1" ht="14.25">
      <c r="A13" s="6" t="s">
        <v>33</v>
      </c>
      <c r="B13" s="6">
        <v>585</v>
      </c>
      <c r="C13" s="6">
        <v>540</v>
      </c>
      <c r="D13" s="6">
        <v>554</v>
      </c>
      <c r="E13" s="6">
        <v>524</v>
      </c>
      <c r="F13" s="6">
        <v>508</v>
      </c>
    </row>
    <row r="14" s="6" customFormat="1" ht="14.25"/>
    <row r="15" spans="1:6" s="6" customFormat="1" ht="14.25">
      <c r="A15" s="6" t="s">
        <v>34</v>
      </c>
      <c r="B15" s="6">
        <v>13142</v>
      </c>
      <c r="C15" s="6">
        <v>13359</v>
      </c>
      <c r="D15" s="6">
        <v>13786</v>
      </c>
      <c r="E15" s="6">
        <v>13974</v>
      </c>
      <c r="F15" s="6">
        <v>14867</v>
      </c>
    </row>
  </sheetData>
  <mergeCells count="1">
    <mergeCell ref="B4:F4"/>
  </mergeCells>
  <printOptions/>
  <pageMargins left="0.75" right="0.46" top="1" bottom="1" header="0.512" footer="0.51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E15" sqref="E15"/>
    </sheetView>
  </sheetViews>
  <sheetFormatPr defaultColWidth="9.00390625" defaultRowHeight="13.5"/>
  <cols>
    <col min="1" max="1" width="10.875" style="4" customWidth="1"/>
    <col min="2" max="2" width="14.00390625" style="4" customWidth="1"/>
    <col min="3" max="3" width="11.625" style="4" customWidth="1"/>
    <col min="4" max="4" width="14.00390625" style="4" customWidth="1"/>
    <col min="5" max="5" width="11.625" style="4" customWidth="1"/>
    <col min="6" max="6" width="12.625" style="4" customWidth="1"/>
    <col min="7" max="7" width="11.625" style="4" customWidth="1"/>
    <col min="8" max="16384" width="9.00390625" style="4" customWidth="1"/>
  </cols>
  <sheetData>
    <row r="1" spans="1:7" s="118" customFormat="1" ht="27.75" customHeight="1">
      <c r="A1" s="125" t="s">
        <v>107</v>
      </c>
      <c r="B1" s="111"/>
      <c r="C1" s="111"/>
      <c r="G1" s="119"/>
    </row>
    <row r="2" spans="1:7" ht="27.75" customHeight="1">
      <c r="A2" s="339" t="s">
        <v>63</v>
      </c>
      <c r="B2" s="355" t="s">
        <v>169</v>
      </c>
      <c r="C2" s="356"/>
      <c r="D2" s="355" t="s">
        <v>152</v>
      </c>
      <c r="E2" s="357"/>
      <c r="F2" s="356" t="s">
        <v>19</v>
      </c>
      <c r="G2" s="356"/>
    </row>
    <row r="3" spans="1:7" ht="27.75" customHeight="1">
      <c r="A3" s="340"/>
      <c r="B3" s="179" t="s">
        <v>64</v>
      </c>
      <c r="C3" s="180" t="s">
        <v>3</v>
      </c>
      <c r="D3" s="179" t="s">
        <v>64</v>
      </c>
      <c r="E3" s="180" t="s">
        <v>3</v>
      </c>
      <c r="F3" s="181" t="s">
        <v>65</v>
      </c>
      <c r="G3" s="182" t="s">
        <v>49</v>
      </c>
    </row>
    <row r="4" spans="1:7" s="26" customFormat="1" ht="27.75" customHeight="1">
      <c r="A4" s="196" t="s">
        <v>154</v>
      </c>
      <c r="B4" s="303">
        <f>SUM(B5:B11)</f>
        <v>44646705</v>
      </c>
      <c r="C4" s="306">
        <f>SUM(C5:C11)</f>
        <v>100</v>
      </c>
      <c r="D4" s="301">
        <v>39377734</v>
      </c>
      <c r="E4" s="306">
        <v>100</v>
      </c>
      <c r="F4" s="102">
        <f aca="true" t="shared" si="0" ref="F4:F9">B4-D4</f>
        <v>5268971</v>
      </c>
      <c r="G4" s="154">
        <f aca="true" t="shared" si="1" ref="G4:G9">F4/D4*100</f>
        <v>13.380584570965917</v>
      </c>
    </row>
    <row r="5" spans="1:7" ht="27.75" customHeight="1">
      <c r="A5" s="162" t="s">
        <v>155</v>
      </c>
      <c r="B5" s="235">
        <v>1619145</v>
      </c>
      <c r="C5" s="65">
        <f aca="true" t="shared" si="2" ref="C5:C11">B5/$B$4*100</f>
        <v>3.626572218487344</v>
      </c>
      <c r="D5" s="249">
        <v>1522528</v>
      </c>
      <c r="E5" s="65">
        <f>D5/$D$4*100</f>
        <v>3.8664693097881155</v>
      </c>
      <c r="F5" s="113">
        <f t="shared" si="0"/>
        <v>96617</v>
      </c>
      <c r="G5" s="166">
        <f t="shared" si="1"/>
        <v>6.345827465898821</v>
      </c>
    </row>
    <row r="6" spans="1:7" ht="27.75" customHeight="1">
      <c r="A6" s="162" t="s">
        <v>156</v>
      </c>
      <c r="B6" s="235">
        <v>2495761</v>
      </c>
      <c r="C6" s="65">
        <f t="shared" si="2"/>
        <v>5.5900228247526895</v>
      </c>
      <c r="D6" s="249">
        <v>2556539</v>
      </c>
      <c r="E6" s="65">
        <f>D6/$D$4*100</f>
        <v>6.49234666474206</v>
      </c>
      <c r="F6" s="113">
        <f t="shared" si="0"/>
        <v>-60778</v>
      </c>
      <c r="G6" s="166">
        <f t="shared" si="1"/>
        <v>-2.3773546971119943</v>
      </c>
    </row>
    <row r="7" spans="1:7" ht="27.75" customHeight="1">
      <c r="A7" s="162" t="s">
        <v>157</v>
      </c>
      <c r="B7" s="304">
        <v>3022983</v>
      </c>
      <c r="C7" s="65">
        <f t="shared" si="2"/>
        <v>6.7708983227317665</v>
      </c>
      <c r="D7" s="302">
        <v>2978275</v>
      </c>
      <c r="E7" s="65">
        <f>D7/$D$4*100</f>
        <v>7.563347855414941</v>
      </c>
      <c r="F7" s="113">
        <f t="shared" si="0"/>
        <v>44708</v>
      </c>
      <c r="G7" s="166">
        <f t="shared" si="1"/>
        <v>1.5011374033626848</v>
      </c>
    </row>
    <row r="8" spans="1:7" ht="27.75" customHeight="1">
      <c r="A8" s="162" t="s">
        <v>158</v>
      </c>
      <c r="B8" s="304">
        <v>10349388</v>
      </c>
      <c r="C8" s="65">
        <f t="shared" si="2"/>
        <v>23.180631135041207</v>
      </c>
      <c r="D8" s="302">
        <v>9005430</v>
      </c>
      <c r="E8" s="65">
        <f>D8/$D$4*100</f>
        <v>22.869345402150362</v>
      </c>
      <c r="F8" s="113">
        <f t="shared" si="0"/>
        <v>1343958</v>
      </c>
      <c r="G8" s="166">
        <f t="shared" si="1"/>
        <v>14.923862602896252</v>
      </c>
    </row>
    <row r="9" spans="1:7" ht="27.75" customHeight="1">
      <c r="A9" s="162" t="s">
        <v>159</v>
      </c>
      <c r="B9" s="304">
        <v>15489225</v>
      </c>
      <c r="C9" s="65">
        <f t="shared" si="2"/>
        <v>34.69287375182558</v>
      </c>
      <c r="D9" s="302">
        <v>13593790</v>
      </c>
      <c r="E9" s="65">
        <f>D9/$D$4*100</f>
        <v>34.52151411251851</v>
      </c>
      <c r="F9" s="113">
        <f t="shared" si="0"/>
        <v>1895435</v>
      </c>
      <c r="G9" s="166">
        <f t="shared" si="1"/>
        <v>13.943388856235089</v>
      </c>
    </row>
    <row r="10" spans="1:9" ht="27.75" customHeight="1">
      <c r="A10" s="162" t="s">
        <v>160</v>
      </c>
      <c r="B10" s="305">
        <v>5910972</v>
      </c>
      <c r="C10" s="65">
        <f t="shared" si="2"/>
        <v>13.23943614651966</v>
      </c>
      <c r="D10" s="167" t="s">
        <v>57</v>
      </c>
      <c r="E10" s="167" t="s">
        <v>57</v>
      </c>
      <c r="F10" s="283" t="s">
        <v>57</v>
      </c>
      <c r="G10" s="167" t="s">
        <v>1</v>
      </c>
      <c r="H10" s="165"/>
      <c r="I10" s="115"/>
    </row>
    <row r="11" spans="1:7" ht="27.75" customHeight="1">
      <c r="A11" s="184" t="s">
        <v>0</v>
      </c>
      <c r="B11" s="337">
        <v>5759231</v>
      </c>
      <c r="C11" s="67">
        <f t="shared" si="2"/>
        <v>12.899565600641749</v>
      </c>
      <c r="D11" s="284" t="s">
        <v>57</v>
      </c>
      <c r="E11" s="284" t="s">
        <v>57</v>
      </c>
      <c r="F11" s="298" t="s">
        <v>57</v>
      </c>
      <c r="G11" s="284" t="s">
        <v>1</v>
      </c>
    </row>
    <row r="12" spans="1:7" ht="14.25">
      <c r="A12" s="91"/>
      <c r="B12" s="114"/>
      <c r="C12" s="265"/>
      <c r="D12" s="114"/>
      <c r="E12" s="265"/>
      <c r="F12" s="116"/>
      <c r="G12" s="32"/>
    </row>
    <row r="13" spans="2:7" ht="14.25">
      <c r="B13" s="262"/>
      <c r="C13" s="263"/>
      <c r="D13" s="262"/>
      <c r="E13" s="263"/>
      <c r="F13" s="234"/>
      <c r="G13" s="234"/>
    </row>
    <row r="14" spans="1:5" ht="13.5">
      <c r="A14" s="117"/>
      <c r="B14" s="18"/>
      <c r="C14" s="264"/>
      <c r="D14" s="18"/>
      <c r="E14" s="264"/>
    </row>
  </sheetData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k0008681</cp:lastModifiedBy>
  <cp:lastPrinted>2009-03-18T06:21:16Z</cp:lastPrinted>
  <dcterms:created xsi:type="dcterms:W3CDTF">1999-01-12T04:13:31Z</dcterms:created>
  <dcterms:modified xsi:type="dcterms:W3CDTF">2009-04-22T09:17:07Z</dcterms:modified>
  <cp:category/>
  <cp:version/>
  <cp:contentType/>
  <cp:contentStatus/>
</cp:coreProperties>
</file>