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46" windowWidth="15300" windowHeight="915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 " sheetId="12" r:id="rId12"/>
    <sheet name="13表 " sheetId="13" r:id="rId13"/>
    <sheet name="14表" sheetId="14" r:id="rId14"/>
  </sheets>
  <definedNames>
    <definedName name="_xlnm.Print_Area" localSheetId="9">'10表'!$A$1:$X$28</definedName>
    <definedName name="_xlnm.Print_Area" localSheetId="10">'11表'!$A$1:$X$28</definedName>
    <definedName name="_xlnm.Print_Area" localSheetId="11">'12表 '!$A$1:$X$28</definedName>
    <definedName name="_xlnm.Print_Area" localSheetId="12">'13表 '!$A$1:$X$29</definedName>
    <definedName name="_xlnm.Print_Area" localSheetId="0">'1表'!$A$1:$O$28</definedName>
    <definedName name="_xlnm.Print_Area" localSheetId="1">'2表'!$A$1:$O$24</definedName>
    <definedName name="_xlnm.Print_Area" localSheetId="2">'3表'!$A$1:$V$28</definedName>
    <definedName name="_xlnm.Print_Area" localSheetId="3">'4表'!$A$1:$G$22</definedName>
    <definedName name="_xlnm.Print_Area" localSheetId="4">'5表'!$A$1:$I$33</definedName>
    <definedName name="_xlnm.Print_Area" localSheetId="6">'7表'!$A$1:$F$30</definedName>
    <definedName name="_xlnm.Print_Area" localSheetId="7">'8表'!$A$1:$Z$29</definedName>
    <definedName name="_xlnm.Print_Area" localSheetId="8">'9表'!$A$1:$Z$29</definedName>
  </definedNames>
  <calcPr fullCalcOnLoad="1"/>
</workbook>
</file>

<file path=xl/sharedStrings.xml><?xml version="1.0" encoding="utf-8"?>
<sst xmlns="http://schemas.openxmlformats.org/spreadsheetml/2006/main" count="2518" uniqueCount="391">
  <si>
    <t>Ｘ</t>
  </si>
  <si>
    <t>－</t>
  </si>
  <si>
    <t>4～9</t>
  </si>
  <si>
    <t>500以上</t>
  </si>
  <si>
    <t>-</t>
  </si>
  <si>
    <t>事業所数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</si>
  <si>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</si>
  <si>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</si>
  <si>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</si>
  <si>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</si>
  <si>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</si>
  <si>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</si>
  <si>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</si>
  <si>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</si>
  <si>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</t>
  </si>
  <si>
    <t>足    利</t>
  </si>
  <si>
    <t>栃    木</t>
  </si>
  <si>
    <t>佐    野</t>
  </si>
  <si>
    <t>鹿    沼</t>
  </si>
  <si>
    <t>日    光</t>
  </si>
  <si>
    <t>小    山</t>
  </si>
  <si>
    <t>真    岡</t>
  </si>
  <si>
    <t>大田原</t>
  </si>
  <si>
    <t>矢    板</t>
  </si>
  <si>
    <t>市    計</t>
  </si>
  <si>
    <t>総     数</t>
  </si>
  <si>
    <t>平成12年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</si>
  <si>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</si>
  <si>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</si>
  <si>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</si>
  <si>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</si>
  <si>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</si>
  <si>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</si>
  <si>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</si>
  <si>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</si>
  <si>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一般機械</t>
  </si>
  <si>
    <t>電気機械</t>
  </si>
  <si>
    <t>情報機械</t>
  </si>
  <si>
    <t>電子部品</t>
  </si>
  <si>
    <t>輸送機械</t>
  </si>
  <si>
    <t>精密機械</t>
  </si>
  <si>
    <t>その他</t>
  </si>
  <si>
    <t>従業者数</t>
  </si>
  <si>
    <t>あさひ台</t>
  </si>
  <si>
    <t>工業団地</t>
  </si>
  <si>
    <t>従業者数</t>
  </si>
  <si>
    <t>総 数</t>
  </si>
  <si>
    <t>飲料･
たばこ</t>
  </si>
  <si>
    <t>プラス
チック</t>
  </si>
  <si>
    <t>ゴム</t>
  </si>
  <si>
    <t>第14表　市別工業統計表</t>
  </si>
  <si>
    <t>産業中分類</t>
  </si>
  <si>
    <t>指数</t>
  </si>
  <si>
    <t>輸送用機械</t>
  </si>
  <si>
    <t>年初在庫額（万円）</t>
  </si>
  <si>
    <t>減価償却額（万円）</t>
  </si>
  <si>
    <t>1日当り水源別使用量(立方　㍍)</t>
  </si>
  <si>
    <t>1日当り用途別使用量(立方㍍)</t>
  </si>
  <si>
    <t>公共水道</t>
  </si>
  <si>
    <t>工業用</t>
  </si>
  <si>
    <t>ﾎﾞｲﾗ　　　用 水</t>
  </si>
  <si>
    <t>冷却用水温調用水</t>
  </si>
  <si>
    <t>上水道</t>
  </si>
  <si>
    <t>その他
淡  水</t>
  </si>
  <si>
    <t>原料用水</t>
  </si>
  <si>
    <t>回収水</t>
  </si>
  <si>
    <t>井戸水</t>
  </si>
  <si>
    <t>市　別</t>
  </si>
  <si>
    <t>事業所数</t>
  </si>
  <si>
    <t>（所）</t>
  </si>
  <si>
    <t>現金給与       総    額      （万円）</t>
  </si>
  <si>
    <t>原 材 料         使用額等    （万円）</t>
  </si>
  <si>
    <t>重化学工業計</t>
  </si>
  <si>
    <t>年末在庫額（万円）</t>
  </si>
  <si>
    <t>有    形
固定資産
投 資 額
（万円）</t>
  </si>
  <si>
    <t>平成15年</t>
  </si>
  <si>
    <t>産業中分類</t>
  </si>
  <si>
    <t>平成13年</t>
  </si>
  <si>
    <t>平成14年</t>
  </si>
  <si>
    <t>指数</t>
  </si>
  <si>
    <t>第10表　産業中分類別、年次別、製造品出荷額等の推移(従業者４人以上の事業所)</t>
  </si>
  <si>
    <t>平成12年</t>
  </si>
  <si>
    <t>計</t>
  </si>
  <si>
    <t>その他</t>
  </si>
  <si>
    <t>軽工業計</t>
  </si>
  <si>
    <t>重化学工業 計</t>
  </si>
  <si>
    <t>石油・石炭</t>
  </si>
  <si>
    <t>事  業  所  数
(所）</t>
  </si>
  <si>
    <t>敷  地  面  積
（㎡）</t>
  </si>
  <si>
    <t>建  築  面  積
（㎡）</t>
  </si>
  <si>
    <t>延 建 築 面 積
（㎡）</t>
  </si>
  <si>
    <t>食料品</t>
  </si>
  <si>
    <t>飲料・たばこ</t>
  </si>
  <si>
    <t>衣服</t>
  </si>
  <si>
    <t>木材</t>
  </si>
  <si>
    <t>家具</t>
  </si>
  <si>
    <t>ﾊﾟﾙﾌﾟ・紙</t>
  </si>
  <si>
    <t>印刷</t>
  </si>
  <si>
    <t>ﾌﾟﾗｽﾁｯｸ</t>
  </si>
  <si>
    <t>窯業・土石</t>
  </si>
  <si>
    <t>化学</t>
  </si>
  <si>
    <t>非鉄</t>
  </si>
  <si>
    <t>金属</t>
  </si>
  <si>
    <t>一般機械</t>
  </si>
  <si>
    <t>電気機械</t>
  </si>
  <si>
    <t>情報機械</t>
  </si>
  <si>
    <t>電子部品</t>
  </si>
  <si>
    <t>輸送機械</t>
  </si>
  <si>
    <t>精密機械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</si>
  <si>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</si>
  <si>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</si>
  <si>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</si>
  <si>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</si>
  <si>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</si>
  <si>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</si>
  <si>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</si>
  <si>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</si>
  <si>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輸送用
機   械</t>
  </si>
  <si>
    <t>事業所数
（所）</t>
  </si>
  <si>
    <t>現金給与額
（万円）</t>
  </si>
  <si>
    <t>原材料
使用額等
（万円）</t>
  </si>
  <si>
    <t>製 造 品
出荷額等
（万円）</t>
  </si>
  <si>
    <t>生産額
（万円）</t>
  </si>
  <si>
    <t>付加
価値額
（万円）</t>
  </si>
  <si>
    <t>減価
償却額
（万円）</t>
  </si>
  <si>
    <t>(単位：所）</t>
  </si>
  <si>
    <t>総 数</t>
  </si>
  <si>
    <t>菊沢地区</t>
  </si>
  <si>
    <t>東大芦
地   区</t>
  </si>
  <si>
    <t>北押原
地   区</t>
  </si>
  <si>
    <t>板荷地区</t>
  </si>
  <si>
    <t>西大芦
地   区</t>
  </si>
  <si>
    <t>加蘇地区</t>
  </si>
  <si>
    <t>北犬飼
地   区</t>
  </si>
  <si>
    <t>南摩地区</t>
  </si>
  <si>
    <t>南押原
地   区</t>
  </si>
  <si>
    <t>木工団地</t>
  </si>
  <si>
    <t>武子工業
団    地</t>
  </si>
  <si>
    <t>事業所数
（所）</t>
  </si>
  <si>
    <t>従業者数（人）</t>
  </si>
  <si>
    <t>付加価値額（万円）</t>
  </si>
  <si>
    <t>合計</t>
  </si>
  <si>
    <t>常用労働者</t>
  </si>
  <si>
    <t>個人事業主及び家族従業者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</si>
  <si>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</si>
  <si>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</si>
  <si>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</si>
  <si>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</si>
  <si>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</si>
  <si>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</si>
  <si>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</si>
  <si>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</si>
  <si>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</si>
  <si>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</si>
  <si>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</si>
  <si>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製品処理洗浄用　水</t>
  </si>
  <si>
    <t>第11表　産業中分類別、年次別、生産額の推移(従業者４人以上の事業所)</t>
  </si>
  <si>
    <t>平成13年</t>
  </si>
  <si>
    <t>-</t>
  </si>
  <si>
    <t>10～19</t>
  </si>
  <si>
    <t>20～29</t>
  </si>
  <si>
    <t>30～99</t>
  </si>
  <si>
    <t>100～299</t>
  </si>
  <si>
    <t>300～499</t>
  </si>
  <si>
    <t>総   数</t>
  </si>
  <si>
    <t>(単位：万円、指数：平成12年＝100）</t>
  </si>
  <si>
    <t>(単位：人、指数：平成12年＝100）</t>
  </si>
  <si>
    <t>(注）有形固定資産投資額は、 従業者30人以上の事業所について集録してあります。</t>
  </si>
  <si>
    <t>原材料
使用額等
（万円）</t>
  </si>
  <si>
    <t>現金給与
総額
（万円）</t>
  </si>
  <si>
    <t>個人事業主及び家族従業者</t>
  </si>
  <si>
    <t>年初
在庫額
（万円）</t>
  </si>
  <si>
    <t>年末
在庫額
（万円）</t>
  </si>
  <si>
    <t>第1表　産業中分類別統計表 (従業者４人以上の事業所)</t>
  </si>
  <si>
    <t>第2表　地区別統計表(従業者4人以上の事業所）</t>
  </si>
  <si>
    <t>第3表　地区別産業中分類別事業所数(従業者４人以上の事業所)</t>
  </si>
  <si>
    <t>第4表　従業者規模別統計表</t>
  </si>
  <si>
    <t>第6表　産業中分類別工業用水統計表 (従業者30人以上の事業所)</t>
  </si>
  <si>
    <t>第7表　産業中分類別工業用地統計表 (従業者30人以上の事業所)</t>
  </si>
  <si>
    <t>第8表　産業中分類別、年次別、事業所数の推移(従業者４人以上の事業所)</t>
  </si>
  <si>
    <t>第9表　産業中分類別、年次別、従業者数の推移(従業者４人以上の事業所)</t>
  </si>
  <si>
    <t>平成16年</t>
  </si>
  <si>
    <t>平成16年</t>
  </si>
  <si>
    <t>粟野地区</t>
  </si>
  <si>
    <t>粕尾地区</t>
  </si>
  <si>
    <t>永野地区</t>
  </si>
  <si>
    <t>清洲地区</t>
  </si>
  <si>
    <t>宇都宮西
中核工業
団地</t>
  </si>
  <si>
    <t>平成17年</t>
  </si>
  <si>
    <t>合     計</t>
  </si>
  <si>
    <t>平成17年</t>
  </si>
  <si>
    <t>総     数</t>
  </si>
  <si>
    <t>-</t>
  </si>
  <si>
    <t>-</t>
  </si>
  <si>
    <t>-</t>
  </si>
  <si>
    <t>-</t>
  </si>
  <si>
    <t>-</t>
  </si>
  <si>
    <t>-</t>
  </si>
  <si>
    <t>-</t>
  </si>
  <si>
    <t>16</t>
  </si>
  <si>
    <t>17</t>
  </si>
  <si>
    <t>-</t>
  </si>
  <si>
    <t>18</t>
  </si>
  <si>
    <t>19</t>
  </si>
  <si>
    <t>総   数</t>
  </si>
  <si>
    <t>10～19</t>
  </si>
  <si>
    <t>20～29</t>
  </si>
  <si>
    <t>30～99</t>
  </si>
  <si>
    <t>100～299</t>
  </si>
  <si>
    <t>300～499</t>
  </si>
  <si>
    <t>-</t>
  </si>
  <si>
    <t>-</t>
  </si>
  <si>
    <t>宇都宮西
中核工業団地</t>
  </si>
  <si>
    <t>繊 維</t>
  </si>
  <si>
    <t>衣 服</t>
  </si>
  <si>
    <t>木 材</t>
  </si>
  <si>
    <t>家 具</t>
  </si>
  <si>
    <t>化 学</t>
  </si>
  <si>
    <t>ゴ ム</t>
  </si>
  <si>
    <t>鉄 鋼</t>
  </si>
  <si>
    <t>衣 服</t>
  </si>
  <si>
    <t>木 材</t>
  </si>
  <si>
    <t>家 具</t>
  </si>
  <si>
    <t>印 刷</t>
  </si>
  <si>
    <t>化 学</t>
  </si>
  <si>
    <t>非 鉄</t>
  </si>
  <si>
    <t>金 属</t>
  </si>
  <si>
    <t>付加価値額　（万円）</t>
  </si>
  <si>
    <t>減価償却額　（万円）</t>
  </si>
  <si>
    <t>年末在庫額　（万円）</t>
  </si>
  <si>
    <t>年初在庫額　（万円）</t>
  </si>
  <si>
    <t>鹿沼</t>
  </si>
  <si>
    <t>粟野</t>
  </si>
  <si>
    <t>鹿　沼</t>
  </si>
  <si>
    <t>粟　野</t>
  </si>
  <si>
    <t>X</t>
  </si>
  <si>
    <t>(注)　平成１２年は従業者１０人以上の事業所、平成１３年以降は同３０人以上の事業所。</t>
  </si>
  <si>
    <t>鹿 沼</t>
  </si>
  <si>
    <t>粟 野</t>
  </si>
  <si>
    <t>第13表　産業中分類別、年次別、有形固定資産投資額の推移</t>
  </si>
  <si>
    <t>那須塩原</t>
  </si>
  <si>
    <t>さくら</t>
  </si>
  <si>
    <t>那須烏山</t>
  </si>
  <si>
    <t>下野</t>
  </si>
  <si>
    <t>(単位：万円、指数：平成12年＝100）</t>
  </si>
  <si>
    <t>年</t>
  </si>
  <si>
    <t>平　　成　　１４</t>
  </si>
  <si>
    <t>平成12年</t>
  </si>
  <si>
    <t>平成13年</t>
  </si>
  <si>
    <t>平成15年</t>
  </si>
  <si>
    <t>平成17年</t>
  </si>
  <si>
    <t>総     数</t>
  </si>
  <si>
    <t>繊 維</t>
  </si>
  <si>
    <t>衣 服</t>
  </si>
  <si>
    <t>木 材</t>
  </si>
  <si>
    <t>家 具</t>
  </si>
  <si>
    <t>印　刷</t>
  </si>
  <si>
    <t>化 学</t>
  </si>
  <si>
    <t>ゴ ム</t>
  </si>
  <si>
    <t>-</t>
  </si>
  <si>
    <t>鉄 鋼</t>
  </si>
  <si>
    <t>非 鉄</t>
  </si>
  <si>
    <t>金 属</t>
  </si>
  <si>
    <t>平成12年</t>
  </si>
  <si>
    <t>平成13年</t>
  </si>
  <si>
    <t>平成14       年</t>
  </si>
  <si>
    <t>平成15年</t>
  </si>
  <si>
    <t>平成17年</t>
  </si>
  <si>
    <t>印 刷</t>
  </si>
  <si>
    <t>平成16年</t>
  </si>
  <si>
    <t>第12表　産業中分類別、年次別、付加価値額の推移(従業者４人以上の事業所)</t>
  </si>
  <si>
    <t>飲料・たばこ</t>
  </si>
  <si>
    <t>化 学</t>
  </si>
  <si>
    <t>ゴ ム</t>
  </si>
  <si>
    <t>-</t>
  </si>
  <si>
    <t>鉄 鋼</t>
  </si>
  <si>
    <t>非 鉄</t>
  </si>
  <si>
    <t>金 属</t>
  </si>
  <si>
    <t>平　成　　14</t>
  </si>
  <si>
    <t>X</t>
  </si>
  <si>
    <t>X</t>
  </si>
  <si>
    <t>X</t>
  </si>
  <si>
    <t>地     区</t>
  </si>
  <si>
    <t xml:space="preserve">01 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</si>
  <si>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</si>
  <si>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</si>
  <si>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</si>
  <si>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</si>
  <si>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</si>
  <si>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</si>
  <si>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</si>
  <si>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</si>
  <si>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</si>
  <si>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</si>
  <si>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</si>
  <si>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</si>
  <si>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</si>
  <si>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平成18年</t>
  </si>
  <si>
    <t>平成18年</t>
  </si>
  <si>
    <t>-</t>
  </si>
  <si>
    <t>平成14年</t>
  </si>
  <si>
    <t>平成18年</t>
  </si>
  <si>
    <t>町    計</t>
  </si>
  <si>
    <t>平　　成　　14</t>
  </si>
  <si>
    <t>平成15年</t>
  </si>
  <si>
    <t>平成17年</t>
  </si>
  <si>
    <t>平成18年</t>
  </si>
  <si>
    <t>総     数</t>
  </si>
  <si>
    <t>繊 維</t>
  </si>
  <si>
    <t>衣 服</t>
  </si>
  <si>
    <t>木 材</t>
  </si>
  <si>
    <t>家 具</t>
  </si>
  <si>
    <t>印 刷</t>
  </si>
  <si>
    <t>化 学</t>
  </si>
  <si>
    <t>ゴ ム</t>
  </si>
  <si>
    <t>鉄 鋼</t>
  </si>
  <si>
    <t>非 鉄</t>
  </si>
  <si>
    <t>Ｘ</t>
  </si>
  <si>
    <t>金 属</t>
  </si>
  <si>
    <t>X</t>
  </si>
  <si>
    <t>X分</t>
  </si>
  <si>
    <t>非 鉄</t>
  </si>
  <si>
    <t>金 属</t>
  </si>
  <si>
    <t>総     数</t>
  </si>
  <si>
    <t>X</t>
  </si>
  <si>
    <t>-</t>
  </si>
  <si>
    <t>-</t>
  </si>
  <si>
    <t>X</t>
  </si>
  <si>
    <t>05</t>
  </si>
  <si>
    <t>-</t>
  </si>
  <si>
    <t>X</t>
  </si>
  <si>
    <t>鹿沼地区</t>
  </si>
  <si>
    <t>総    数</t>
  </si>
  <si>
    <t>総   数</t>
  </si>
  <si>
    <t>4～9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</si>
  <si>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</si>
  <si>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</si>
  <si>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</si>
  <si>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</si>
  <si>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</si>
  <si>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</si>
  <si>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</si>
  <si>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</si>
  <si>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</si>
  <si>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</si>
  <si>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</si>
  <si>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</si>
  <si>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</si>
  <si>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</si>
  <si>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</si>
  <si>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</si>
  <si>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</si>
  <si>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(単位：所、指数：平成12年＝100)</t>
  </si>
  <si>
    <t>平成18年</t>
  </si>
  <si>
    <t>総     数</t>
  </si>
  <si>
    <t>繊 維</t>
  </si>
  <si>
    <t>-</t>
  </si>
  <si>
    <t>衣 服</t>
  </si>
  <si>
    <t>木 材</t>
  </si>
  <si>
    <t>家 具</t>
  </si>
  <si>
    <t>印 刷</t>
  </si>
  <si>
    <t>化 学</t>
  </si>
  <si>
    <t>ゴ ム</t>
  </si>
  <si>
    <t>鉄 鋼</t>
  </si>
  <si>
    <t>非 鉄</t>
  </si>
  <si>
    <t>金 属</t>
  </si>
  <si>
    <t>衣 服</t>
  </si>
  <si>
    <t>x</t>
  </si>
  <si>
    <t>木 材</t>
  </si>
  <si>
    <t>家 具</t>
  </si>
  <si>
    <t>印 刷</t>
  </si>
  <si>
    <t>ゴ ム</t>
  </si>
  <si>
    <t>x</t>
  </si>
  <si>
    <t>化 学</t>
  </si>
  <si>
    <t>x</t>
  </si>
  <si>
    <t>鉄 鋼</t>
  </si>
  <si>
    <t>非 鉄</t>
  </si>
  <si>
    <t>金 属</t>
  </si>
  <si>
    <t>x</t>
  </si>
  <si>
    <t>合     計</t>
  </si>
  <si>
    <t>x</t>
  </si>
  <si>
    <t>x</t>
  </si>
  <si>
    <t>x</t>
  </si>
  <si>
    <t>ゴ ム</t>
  </si>
  <si>
    <t>x</t>
  </si>
  <si>
    <t>Ｘ</t>
  </si>
  <si>
    <t>印 刷</t>
  </si>
  <si>
    <t>鉄 鋼</t>
  </si>
  <si>
    <t>非 鉄</t>
  </si>
  <si>
    <t>金 属</t>
  </si>
  <si>
    <t>第5表　産業中分類別、規模別、事業所数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</si>
</sst>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\&quot;#,##0_);\(&quot;\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\&quot;#,##0_);[Red]\(&quot;\&quot;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0" xfId="17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0" xfId="17" applyFont="1" applyBorder="1" applyAlignment="1">
      <alignment/>
    </xf>
    <xf numFmtId="38" fontId="2" fillId="0" borderId="0" xfId="17" applyFont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204" fontId="2" fillId="0" borderId="0" xfId="0" applyNumberFormat="1" applyFont="1" applyFill="1" applyAlignment="1">
      <alignment/>
    </xf>
    <xf numFmtId="38" fontId="3" fillId="0" borderId="0" xfId="17" applyFont="1" applyAlignment="1">
      <alignment horizontal="distributed" vertical="center"/>
    </xf>
    <xf numFmtId="38" fontId="10" fillId="0" borderId="0" xfId="17" applyFont="1" applyAlignment="1">
      <alignment vertical="center"/>
    </xf>
    <xf numFmtId="38" fontId="10" fillId="0" borderId="0" xfId="17" applyFont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/>
    </xf>
    <xf numFmtId="20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1" fontId="3" fillId="0" borderId="0" xfId="17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NumberFormat="1" applyFont="1" applyAlignment="1">
      <alignment/>
    </xf>
    <xf numFmtId="38" fontId="4" fillId="0" borderId="0" xfId="17" applyFont="1" applyAlignment="1">
      <alignment horizontal="right"/>
    </xf>
    <xf numFmtId="38" fontId="0" fillId="0" borderId="0" xfId="17" applyFont="1" applyAlignment="1">
      <alignment/>
    </xf>
    <xf numFmtId="185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 wrapText="1" shrinkToFit="1"/>
    </xf>
    <xf numFmtId="0" fontId="4" fillId="0" borderId="5" xfId="0" applyFont="1" applyBorder="1" applyAlignment="1">
      <alignment horizontal="center" vertical="center"/>
    </xf>
    <xf numFmtId="185" fontId="8" fillId="0" borderId="4" xfId="0" applyNumberFormat="1" applyFont="1" applyBorder="1" applyAlignment="1">
      <alignment horizontal="centerContinuous" vertical="center" wrapText="1" shrinkToFi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 wrapText="1"/>
    </xf>
    <xf numFmtId="0" fontId="3" fillId="0" borderId="0" xfId="0" applyFont="1" applyAlignment="1">
      <alignment horizontal="right" vertical="center"/>
    </xf>
    <xf numFmtId="38" fontId="2" fillId="0" borderId="0" xfId="17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0" borderId="0" xfId="17" applyFont="1" applyFill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38" fontId="2" fillId="0" borderId="0" xfId="17" applyFont="1" applyAlignment="1">
      <alignment horizontal="right"/>
    </xf>
    <xf numFmtId="38" fontId="4" fillId="0" borderId="6" xfId="17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38" fontId="0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0" fontId="4" fillId="0" borderId="0" xfId="0" applyFont="1" applyBorder="1" applyAlignment="1">
      <alignment/>
    </xf>
    <xf numFmtId="38" fontId="2" fillId="0" borderId="1" xfId="17" applyFont="1" applyFill="1" applyBorder="1" applyAlignment="1">
      <alignment vertical="center"/>
    </xf>
    <xf numFmtId="38" fontId="2" fillId="0" borderId="0" xfId="17" applyFont="1" applyFill="1" applyBorder="1" applyAlignment="1">
      <alignment/>
    </xf>
    <xf numFmtId="38" fontId="2" fillId="0" borderId="0" xfId="17" applyFont="1" applyFill="1" applyBorder="1" applyAlignment="1">
      <alignment vertical="top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horizontal="distributed"/>
    </xf>
    <xf numFmtId="38" fontId="4" fillId="0" borderId="2" xfId="17" applyFont="1" applyFill="1" applyBorder="1" applyAlignment="1">
      <alignment horizontal="centerContinuous" vertical="center" shrinkToFit="1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 wrapText="1"/>
    </xf>
    <xf numFmtId="0" fontId="4" fillId="0" borderId="7" xfId="0" applyFont="1" applyBorder="1" applyAlignment="1">
      <alignment vertical="top" shrinkToFit="1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top"/>
    </xf>
    <xf numFmtId="38" fontId="4" fillId="0" borderId="3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0" fillId="0" borderId="10" xfId="17" applyFont="1" applyBorder="1" applyAlignment="1">
      <alignment horizontal="right" vertical="center"/>
    </xf>
    <xf numFmtId="38" fontId="4" fillId="0" borderId="11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8" fillId="0" borderId="4" xfId="17" applyNumberFormat="1" applyFont="1" applyBorder="1" applyAlignment="1">
      <alignment horizontal="distributed" vertical="center"/>
    </xf>
    <xf numFmtId="38" fontId="0" fillId="0" borderId="13" xfId="17" applyFont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5" xfId="17" applyFont="1" applyBorder="1" applyAlignment="1">
      <alignment horizontal="right" vertical="center"/>
    </xf>
    <xf numFmtId="38" fontId="0" fillId="0" borderId="13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85" fontId="4" fillId="0" borderId="1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5" fontId="4" fillId="0" borderId="16" xfId="0" applyNumberFormat="1" applyFont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38" fontId="4" fillId="0" borderId="2" xfId="17" applyFont="1" applyFill="1" applyBorder="1" applyAlignment="1">
      <alignment horizontal="center" vertical="center"/>
    </xf>
    <xf numFmtId="38" fontId="0" fillId="0" borderId="8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38" fontId="4" fillId="0" borderId="20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8" fontId="0" fillId="0" borderId="8" xfId="17" applyFont="1" applyBorder="1" applyAlignment="1">
      <alignment vertical="center"/>
    </xf>
    <xf numFmtId="38" fontId="0" fillId="0" borderId="8" xfId="17" applyFont="1" applyBorder="1" applyAlignment="1">
      <alignment horizontal="right" vertical="center" indent="1"/>
    </xf>
    <xf numFmtId="38" fontId="0" fillId="0" borderId="9" xfId="17" applyFont="1" applyBorder="1" applyAlignment="1">
      <alignment vertical="center"/>
    </xf>
    <xf numFmtId="38" fontId="0" fillId="0" borderId="21" xfId="17" applyFont="1" applyBorder="1" applyAlignment="1">
      <alignment vertical="center"/>
    </xf>
    <xf numFmtId="38" fontId="4" fillId="0" borderId="20" xfId="17" applyFont="1" applyBorder="1" applyAlignment="1">
      <alignment vertical="center"/>
    </xf>
    <xf numFmtId="38" fontId="4" fillId="0" borderId="20" xfId="17" applyFont="1" applyBorder="1" applyAlignment="1">
      <alignment horizontal="right" vertical="center" indent="1"/>
    </xf>
    <xf numFmtId="38" fontId="4" fillId="0" borderId="19" xfId="17" applyFont="1" applyBorder="1" applyAlignment="1">
      <alignment vertical="center"/>
    </xf>
    <xf numFmtId="0" fontId="4" fillId="0" borderId="0" xfId="0" applyFont="1" applyAlignment="1">
      <alignment horizontal="right" vertical="center" indent="1"/>
    </xf>
    <xf numFmtId="180" fontId="4" fillId="0" borderId="6" xfId="17" applyNumberFormat="1" applyFont="1" applyBorder="1" applyAlignment="1">
      <alignment vertical="center"/>
    </xf>
    <xf numFmtId="38" fontId="4" fillId="0" borderId="6" xfId="17" applyFont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180" fontId="4" fillId="0" borderId="20" xfId="17" applyNumberFormat="1" applyFont="1" applyFill="1" applyBorder="1" applyAlignment="1">
      <alignment vertical="center"/>
    </xf>
    <xf numFmtId="38" fontId="4" fillId="0" borderId="7" xfId="17" applyFont="1" applyBorder="1" applyAlignment="1">
      <alignment horizontal="right" vertical="center" indent="1"/>
    </xf>
    <xf numFmtId="38" fontId="4" fillId="0" borderId="3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180" fontId="4" fillId="0" borderId="7" xfId="17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38" fontId="0" fillId="0" borderId="8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9" xfId="17" applyFont="1" applyFill="1" applyBorder="1" applyAlignment="1">
      <alignment horizontal="right" vertical="center"/>
    </xf>
    <xf numFmtId="38" fontId="0" fillId="0" borderId="21" xfId="17" applyFont="1" applyFill="1" applyBorder="1" applyAlignment="1">
      <alignment horizontal="right" vertical="center"/>
    </xf>
    <xf numFmtId="38" fontId="0" fillId="0" borderId="20" xfId="17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207" fontId="0" fillId="0" borderId="8" xfId="0" applyNumberFormat="1" applyFont="1" applyBorder="1" applyAlignment="1">
      <alignment vertical="center"/>
    </xf>
    <xf numFmtId="207" fontId="0" fillId="0" borderId="9" xfId="0" applyNumberFormat="1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181" fontId="4" fillId="0" borderId="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181" fontId="4" fillId="0" borderId="7" xfId="17" applyNumberFormat="1" applyFont="1" applyBorder="1" applyAlignment="1">
      <alignment horizontal="right" vertical="center"/>
    </xf>
    <xf numFmtId="181" fontId="4" fillId="0" borderId="3" xfId="17" applyNumberFormat="1" applyFont="1" applyBorder="1" applyAlignment="1">
      <alignment horizontal="right"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09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204" fontId="4" fillId="0" borderId="20" xfId="17" applyNumberFormat="1" applyFont="1" applyFill="1" applyBorder="1" applyAlignment="1">
      <alignment horizontal="right" vertical="center" shrinkToFit="1"/>
    </xf>
    <xf numFmtId="204" fontId="4" fillId="0" borderId="20" xfId="0" applyNumberFormat="1" applyFont="1" applyFill="1" applyBorder="1" applyAlignment="1">
      <alignment horizontal="right" vertical="center" shrinkToFit="1"/>
    </xf>
    <xf numFmtId="204" fontId="4" fillId="0" borderId="6" xfId="17" applyNumberFormat="1" applyFont="1" applyFill="1" applyBorder="1" applyAlignment="1">
      <alignment horizontal="right" vertical="center" shrinkToFit="1"/>
    </xf>
    <xf numFmtId="204" fontId="4" fillId="0" borderId="6" xfId="0" applyNumberFormat="1" applyFont="1" applyFill="1" applyBorder="1" applyAlignment="1">
      <alignment horizontal="right" vertical="center" shrinkToFit="1"/>
    </xf>
    <xf numFmtId="204" fontId="4" fillId="0" borderId="0" xfId="17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/>
    </xf>
    <xf numFmtId="204" fontId="4" fillId="0" borderId="7" xfId="17" applyNumberFormat="1" applyFont="1" applyFill="1" applyBorder="1" applyAlignment="1">
      <alignment horizontal="right" vertical="center" shrinkToFit="1"/>
    </xf>
    <xf numFmtId="204" fontId="4" fillId="0" borderId="7" xfId="0" applyNumberFormat="1" applyFont="1" applyFill="1" applyBorder="1" applyAlignment="1">
      <alignment horizontal="right" vertical="center" shrinkToFit="1"/>
    </xf>
    <xf numFmtId="204" fontId="4" fillId="0" borderId="3" xfId="17" applyNumberFormat="1" applyFont="1" applyFill="1" applyBorder="1" applyAlignment="1">
      <alignment horizontal="right" vertical="center" shrinkToFit="1"/>
    </xf>
    <xf numFmtId="204" fontId="0" fillId="0" borderId="20" xfId="0" applyNumberFormat="1" applyFont="1" applyFill="1" applyBorder="1" applyAlignment="1">
      <alignment horizontal="right" vertical="center"/>
    </xf>
    <xf numFmtId="204" fontId="0" fillId="0" borderId="6" xfId="0" applyNumberFormat="1" applyFont="1" applyFill="1" applyBorder="1" applyAlignment="1">
      <alignment horizontal="right" vertical="center"/>
    </xf>
    <xf numFmtId="204" fontId="4" fillId="0" borderId="20" xfId="0" applyNumberFormat="1" applyFont="1" applyFill="1" applyBorder="1" applyAlignment="1">
      <alignment horizontal="right" vertical="center"/>
    </xf>
    <xf numFmtId="204" fontId="4" fillId="0" borderId="20" xfId="17" applyNumberFormat="1" applyFont="1" applyFill="1" applyBorder="1" applyAlignment="1">
      <alignment horizontal="right" vertical="center"/>
    </xf>
    <xf numFmtId="204" fontId="4" fillId="0" borderId="6" xfId="17" applyNumberFormat="1" applyFont="1" applyFill="1" applyBorder="1" applyAlignment="1">
      <alignment horizontal="right" vertical="center"/>
    </xf>
    <xf numFmtId="204" fontId="4" fillId="0" borderId="6" xfId="0" applyNumberFormat="1" applyFont="1" applyFill="1" applyBorder="1" applyAlignment="1">
      <alignment horizontal="right" vertical="center"/>
    </xf>
    <xf numFmtId="204" fontId="4" fillId="0" borderId="7" xfId="0" applyNumberFormat="1" applyFont="1" applyFill="1" applyBorder="1" applyAlignment="1">
      <alignment horizontal="right" vertical="center"/>
    </xf>
    <xf numFmtId="204" fontId="4" fillId="0" borderId="7" xfId="17" applyNumberFormat="1" applyFont="1" applyFill="1" applyBorder="1" applyAlignment="1">
      <alignment horizontal="right" vertical="center"/>
    </xf>
    <xf numFmtId="204" fontId="4" fillId="0" borderId="3" xfId="17" applyNumberFormat="1" applyFont="1" applyFill="1" applyBorder="1" applyAlignment="1">
      <alignment horizontal="right" vertical="center"/>
    </xf>
    <xf numFmtId="38" fontId="13" fillId="0" borderId="20" xfId="17" applyFont="1" applyBorder="1" applyAlignment="1">
      <alignment horizontal="right" vertical="center" indent="1"/>
    </xf>
    <xf numFmtId="38" fontId="13" fillId="0" borderId="7" xfId="17" applyFont="1" applyBorder="1" applyAlignment="1">
      <alignment horizontal="right" vertical="center" inden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38" fontId="4" fillId="0" borderId="4" xfId="17" applyFont="1" applyBorder="1" applyAlignment="1">
      <alignment horizontal="distributed" vertical="center"/>
    </xf>
    <xf numFmtId="38" fontId="4" fillId="0" borderId="23" xfId="17" applyFont="1" applyBorder="1" applyAlignment="1">
      <alignment horizontal="distributed" vertical="center"/>
    </xf>
    <xf numFmtId="38" fontId="0" fillId="0" borderId="16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38" fontId="4" fillId="0" borderId="24" xfId="17" applyFont="1" applyBorder="1" applyAlignment="1">
      <alignment horizontal="right" vertical="center"/>
    </xf>
    <xf numFmtId="38" fontId="4" fillId="0" borderId="1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0" fillId="0" borderId="9" xfId="17" applyFont="1" applyBorder="1" applyAlignment="1">
      <alignment horizontal="right" vertical="center"/>
    </xf>
    <xf numFmtId="38" fontId="0" fillId="0" borderId="25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0" fillId="0" borderId="21" xfId="17" applyFont="1" applyBorder="1" applyAlignment="1">
      <alignment horizontal="right" vertical="center"/>
    </xf>
    <xf numFmtId="38" fontId="8" fillId="0" borderId="23" xfId="17" applyNumberFormat="1" applyFont="1" applyBorder="1" applyAlignment="1">
      <alignment horizontal="distributed" vertical="center"/>
    </xf>
    <xf numFmtId="38" fontId="0" fillId="0" borderId="10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38" fontId="4" fillId="0" borderId="3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4" xfId="17" applyFont="1" applyBorder="1" applyAlignment="1">
      <alignment horizontal="center" vertical="center"/>
    </xf>
    <xf numFmtId="38" fontId="4" fillId="0" borderId="23" xfId="17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3" xfId="17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18" xfId="17" applyFont="1" applyBorder="1" applyAlignment="1">
      <alignment vertical="center"/>
    </xf>
    <xf numFmtId="38" fontId="0" fillId="0" borderId="16" xfId="17" applyFont="1" applyBorder="1" applyAlignment="1">
      <alignment vertical="center"/>
    </xf>
    <xf numFmtId="38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8" fontId="4" fillId="0" borderId="18" xfId="17" applyFont="1" applyBorder="1" applyAlignment="1">
      <alignment vertical="center"/>
    </xf>
    <xf numFmtId="38" fontId="4" fillId="0" borderId="26" xfId="17" applyFont="1" applyBorder="1" applyAlignment="1">
      <alignment horizontal="distributed" vertical="center"/>
    </xf>
    <xf numFmtId="185" fontId="4" fillId="0" borderId="18" xfId="0" applyNumberFormat="1" applyFont="1" applyBorder="1" applyAlignment="1">
      <alignment vertical="center"/>
    </xf>
    <xf numFmtId="185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5" fontId="8" fillId="0" borderId="27" xfId="0" applyNumberFormat="1" applyFont="1" applyBorder="1" applyAlignment="1">
      <alignment horizontal="centerContinuous" vertical="center" wrapText="1" shrinkToFit="1"/>
    </xf>
    <xf numFmtId="185" fontId="4" fillId="0" borderId="14" xfId="17" applyNumberFormat="1" applyFont="1" applyBorder="1" applyAlignment="1">
      <alignment vertical="center"/>
    </xf>
    <xf numFmtId="185" fontId="4" fillId="0" borderId="13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212" fontId="0" fillId="0" borderId="18" xfId="0" applyNumberFormat="1" applyFont="1" applyBorder="1" applyAlignment="1">
      <alignment vertical="center"/>
    </xf>
    <xf numFmtId="212" fontId="0" fillId="0" borderId="24" xfId="0" applyNumberFormat="1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38" fontId="10" fillId="0" borderId="1" xfId="17" applyFont="1" applyBorder="1" applyAlignment="1">
      <alignment vertical="center"/>
    </xf>
    <xf numFmtId="38" fontId="3" fillId="0" borderId="25" xfId="17" applyFont="1" applyBorder="1" applyAlignment="1">
      <alignment horizontal="distributed" vertical="center"/>
    </xf>
    <xf numFmtId="38" fontId="3" fillId="0" borderId="6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 horizontal="distributed" vertical="center"/>
    </xf>
    <xf numFmtId="38" fontId="3" fillId="0" borderId="26" xfId="17" applyFont="1" applyBorder="1" applyAlignment="1">
      <alignment horizontal="distributed" vertical="center"/>
    </xf>
    <xf numFmtId="38" fontId="3" fillId="0" borderId="11" xfId="17" applyFont="1" applyBorder="1" applyAlignment="1">
      <alignment horizontal="distributed" vertical="center"/>
    </xf>
    <xf numFmtId="38" fontId="3" fillId="0" borderId="28" xfId="17" applyFont="1" applyBorder="1" applyAlignment="1">
      <alignment horizontal="distributed" vertical="center"/>
    </xf>
    <xf numFmtId="38" fontId="3" fillId="0" borderId="1" xfId="17" applyFont="1" applyBorder="1" applyAlignment="1">
      <alignment horizontal="right" vertical="center"/>
    </xf>
    <xf numFmtId="38" fontId="3" fillId="0" borderId="1" xfId="17" applyFont="1" applyBorder="1" applyAlignment="1">
      <alignment horizontal="distributed" vertical="center"/>
    </xf>
    <xf numFmtId="38" fontId="3" fillId="0" borderId="23" xfId="17" applyFont="1" applyBorder="1" applyAlignment="1">
      <alignment horizontal="distributed" vertical="center"/>
    </xf>
    <xf numFmtId="38" fontId="3" fillId="0" borderId="3" xfId="17" applyFont="1" applyBorder="1" applyAlignment="1">
      <alignment horizontal="distributed" vertical="center"/>
    </xf>
    <xf numFmtId="38" fontId="3" fillId="0" borderId="4" xfId="17" applyFont="1" applyBorder="1" applyAlignment="1">
      <alignment horizontal="distributed" vertical="center"/>
    </xf>
    <xf numFmtId="38" fontId="2" fillId="0" borderId="9" xfId="17" applyFont="1" applyBorder="1" applyAlignment="1">
      <alignment horizontal="right" vertical="center"/>
    </xf>
    <xf numFmtId="38" fontId="2" fillId="0" borderId="25" xfId="17" applyFont="1" applyBorder="1" applyAlignment="1">
      <alignment horizontal="right" vertical="center"/>
    </xf>
    <xf numFmtId="38" fontId="2" fillId="0" borderId="16" xfId="17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38" fontId="2" fillId="0" borderId="21" xfId="17" applyFont="1" applyBorder="1" applyAlignment="1">
      <alignment horizontal="right" vertical="center"/>
    </xf>
    <xf numFmtId="38" fontId="2" fillId="0" borderId="29" xfId="17" applyFont="1" applyBorder="1" applyAlignment="1">
      <alignment horizontal="right" vertical="center"/>
    </xf>
    <xf numFmtId="38" fontId="2" fillId="0" borderId="13" xfId="17" applyFont="1" applyBorder="1" applyAlignment="1">
      <alignment horizontal="right" vertical="center"/>
    </xf>
    <xf numFmtId="38" fontId="3" fillId="0" borderId="0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 wrapText="1"/>
    </xf>
    <xf numFmtId="38" fontId="3" fillId="0" borderId="6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18" xfId="17" applyFont="1" applyBorder="1" applyAlignment="1">
      <alignment horizontal="right" vertical="center"/>
    </xf>
    <xf numFmtId="38" fontId="3" fillId="0" borderId="11" xfId="17" applyFont="1" applyBorder="1" applyAlignment="1">
      <alignment horizontal="right" vertical="center"/>
    </xf>
    <xf numFmtId="38" fontId="3" fillId="0" borderId="19" xfId="17" applyFont="1" applyBorder="1" applyAlignment="1">
      <alignment horizontal="right" vertical="center"/>
    </xf>
    <xf numFmtId="38" fontId="3" fillId="0" borderId="17" xfId="17" applyFont="1" applyBorder="1" applyAlignment="1">
      <alignment horizontal="right" vertical="center"/>
    </xf>
    <xf numFmtId="38" fontId="3" fillId="0" borderId="11" xfId="17" applyFont="1" applyBorder="1" applyAlignment="1">
      <alignment horizontal="center" vertical="center" shrinkToFit="1"/>
    </xf>
    <xf numFmtId="38" fontId="3" fillId="0" borderId="14" xfId="17" applyFont="1" applyBorder="1" applyAlignment="1">
      <alignment horizontal="right"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horizontal="right" vertical="center"/>
    </xf>
    <xf numFmtId="38" fontId="3" fillId="0" borderId="1" xfId="17" applyFont="1" applyBorder="1" applyAlignment="1">
      <alignment horizontal="center" vertical="center"/>
    </xf>
    <xf numFmtId="38" fontId="3" fillId="0" borderId="1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38" fontId="3" fillId="0" borderId="24" xfId="17" applyFont="1" applyBorder="1" applyAlignment="1">
      <alignment horizontal="right" vertical="center"/>
    </xf>
    <xf numFmtId="38" fontId="3" fillId="0" borderId="12" xfId="17" applyFont="1" applyBorder="1" applyAlignment="1">
      <alignment horizontal="right" vertical="center"/>
    </xf>
    <xf numFmtId="38" fontId="3" fillId="0" borderId="22" xfId="17" applyFont="1" applyBorder="1" applyAlignment="1">
      <alignment horizontal="right" vertical="center"/>
    </xf>
    <xf numFmtId="38" fontId="3" fillId="0" borderId="5" xfId="17" applyFont="1" applyBorder="1" applyAlignment="1">
      <alignment horizontal="right" vertical="center"/>
    </xf>
    <xf numFmtId="38" fontId="3" fillId="0" borderId="25" xfId="17" applyFont="1" applyBorder="1" applyAlignment="1">
      <alignment/>
    </xf>
    <xf numFmtId="38" fontId="3" fillId="0" borderId="0" xfId="17" applyFont="1" applyAlignment="1">
      <alignment horizontal="right"/>
    </xf>
    <xf numFmtId="38" fontId="2" fillId="0" borderId="18" xfId="17" applyFont="1" applyBorder="1" applyAlignment="1">
      <alignment horizontal="right" vertical="center"/>
    </xf>
    <xf numFmtId="38" fontId="3" fillId="0" borderId="12" xfId="17" applyFont="1" applyBorder="1" applyAlignment="1">
      <alignment horizontal="center" vertical="center"/>
    </xf>
    <xf numFmtId="38" fontId="3" fillId="0" borderId="4" xfId="17" applyFont="1" applyBorder="1" applyAlignment="1">
      <alignment horizontal="right" vertical="center"/>
    </xf>
    <xf numFmtId="38" fontId="3" fillId="0" borderId="23" xfId="17" applyFont="1" applyBorder="1" applyAlignment="1">
      <alignment vertical="center"/>
    </xf>
    <xf numFmtId="38" fontId="3" fillId="0" borderId="23" xfId="17" applyFont="1" applyBorder="1" applyAlignment="1">
      <alignment horizontal="right" vertical="center"/>
    </xf>
    <xf numFmtId="38" fontId="3" fillId="0" borderId="5" xfId="17" applyFont="1" applyBorder="1" applyAlignment="1">
      <alignment vertical="center"/>
    </xf>
    <xf numFmtId="38" fontId="2" fillId="0" borderId="6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11" xfId="17" applyFont="1" applyBorder="1" applyAlignment="1">
      <alignment horizontal="right" vertical="center"/>
    </xf>
    <xf numFmtId="38" fontId="2" fillId="0" borderId="14" xfId="17" applyFont="1" applyBorder="1" applyAlignment="1">
      <alignment horizontal="right" vertical="center"/>
    </xf>
    <xf numFmtId="38" fontId="3" fillId="0" borderId="19" xfId="17" applyFont="1" applyBorder="1" applyAlignment="1">
      <alignment horizontal="center" vertical="center"/>
    </xf>
    <xf numFmtId="38" fontId="3" fillId="0" borderId="19" xfId="17" applyFont="1" applyBorder="1" applyAlignment="1">
      <alignment horizontal="center" vertical="center" shrinkToFit="1"/>
    </xf>
    <xf numFmtId="38" fontId="3" fillId="0" borderId="22" xfId="17" applyFont="1" applyBorder="1" applyAlignment="1">
      <alignment horizontal="center" vertical="center"/>
    </xf>
    <xf numFmtId="38" fontId="3" fillId="0" borderId="15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38" fontId="2" fillId="0" borderId="9" xfId="17" applyFont="1" applyBorder="1" applyAlignment="1">
      <alignment vertical="center"/>
    </xf>
    <xf numFmtId="38" fontId="2" fillId="0" borderId="25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6" xfId="17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/>
    </xf>
    <xf numFmtId="204" fontId="2" fillId="0" borderId="10" xfId="17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6" xfId="17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4" xfId="17" applyFont="1" applyBorder="1" applyAlignment="1">
      <alignment vertical="center"/>
    </xf>
    <xf numFmtId="38" fontId="3" fillId="0" borderId="18" xfId="17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204" fontId="3" fillId="0" borderId="11" xfId="17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1" xfId="17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right" vertical="center"/>
    </xf>
    <xf numFmtId="208" fontId="3" fillId="0" borderId="0" xfId="17" applyNumberFormat="1" applyFont="1" applyFill="1" applyBorder="1" applyAlignment="1">
      <alignment vertical="center"/>
    </xf>
    <xf numFmtId="204" fontId="3" fillId="0" borderId="1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3" xfId="17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204" fontId="3" fillId="0" borderId="12" xfId="17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08" fontId="3" fillId="0" borderId="25" xfId="17" applyNumberFormat="1" applyFont="1" applyBorder="1" applyAlignment="1">
      <alignment horizontal="distributed" vertical="center"/>
    </xf>
    <xf numFmtId="38" fontId="4" fillId="0" borderId="27" xfId="17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207" fontId="3" fillId="0" borderId="0" xfId="0" applyNumberFormat="1" applyFont="1" applyAlignment="1">
      <alignment/>
    </xf>
    <xf numFmtId="207" fontId="2" fillId="0" borderId="0" xfId="0" applyNumberFormat="1" applyFont="1" applyAlignment="1">
      <alignment horizontal="right" vertical="center"/>
    </xf>
    <xf numFmtId="217" fontId="2" fillId="0" borderId="16" xfId="0" applyNumberFormat="1" applyFont="1" applyBorder="1" applyAlignment="1">
      <alignment horizontal="right" vertical="center"/>
    </xf>
    <xf numFmtId="207" fontId="3" fillId="0" borderId="0" xfId="0" applyNumberFormat="1" applyFont="1" applyAlignment="1">
      <alignment horizontal="right" vertical="center"/>
    </xf>
    <xf numFmtId="217" fontId="3" fillId="0" borderId="18" xfId="0" applyNumberFormat="1" applyFont="1" applyBorder="1" applyAlignment="1">
      <alignment horizontal="right" vertical="center"/>
    </xf>
    <xf numFmtId="207" fontId="3" fillId="0" borderId="3" xfId="0" applyNumberFormat="1" applyFont="1" applyBorder="1" applyAlignment="1">
      <alignment horizontal="right" vertical="center"/>
    </xf>
    <xf numFmtId="217" fontId="3" fillId="0" borderId="24" xfId="0" applyNumberFormat="1" applyFont="1" applyBorder="1" applyAlignment="1">
      <alignment horizontal="right" vertical="center"/>
    </xf>
    <xf numFmtId="207" fontId="3" fillId="0" borderId="3" xfId="0" applyNumberFormat="1" applyFont="1" applyBorder="1" applyAlignment="1">
      <alignment horizontal="distributed" vertical="center"/>
    </xf>
    <xf numFmtId="207" fontId="3" fillId="0" borderId="0" xfId="17" applyNumberFormat="1" applyFont="1" applyBorder="1" applyAlignment="1">
      <alignment horizontal="right" vertical="center"/>
    </xf>
    <xf numFmtId="38" fontId="3" fillId="0" borderId="0" xfId="17" applyFont="1" applyBorder="1" applyAlignment="1">
      <alignment horizontal="center" vertical="center" shrinkToFit="1"/>
    </xf>
    <xf numFmtId="38" fontId="3" fillId="0" borderId="0" xfId="17" applyFont="1" applyBorder="1" applyAlignment="1">
      <alignment horizontal="center" vertical="center" wrapText="1"/>
    </xf>
    <xf numFmtId="38" fontId="3" fillId="0" borderId="0" xfId="0" applyNumberFormat="1" applyFont="1" applyBorder="1" applyAlignment="1">
      <alignment vertical="center"/>
    </xf>
    <xf numFmtId="217" fontId="3" fillId="0" borderId="14" xfId="0" applyNumberFormat="1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38" fontId="0" fillId="0" borderId="29" xfId="17" applyFont="1" applyBorder="1" applyAlignment="1">
      <alignment vertical="center"/>
    </xf>
    <xf numFmtId="180" fontId="3" fillId="0" borderId="6" xfId="0" applyNumberFormat="1" applyFont="1" applyBorder="1" applyAlignment="1">
      <alignment horizontal="right" vertical="center"/>
    </xf>
    <xf numFmtId="180" fontId="2" fillId="0" borderId="9" xfId="17" applyNumberFormat="1" applyFont="1" applyBorder="1" applyAlignment="1">
      <alignment vertical="center"/>
    </xf>
    <xf numFmtId="180" fontId="3" fillId="0" borderId="6" xfId="17" applyNumberFormat="1" applyFont="1" applyBorder="1" applyAlignment="1">
      <alignment horizontal="right" vertical="center"/>
    </xf>
    <xf numFmtId="207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180" fontId="3" fillId="0" borderId="3" xfId="17" applyNumberFormat="1" applyFont="1" applyBorder="1" applyAlignment="1">
      <alignment horizontal="right" vertical="center"/>
    </xf>
    <xf numFmtId="38" fontId="0" fillId="0" borderId="14" xfId="17" applyFont="1" applyBorder="1" applyAlignment="1">
      <alignment vertical="center"/>
    </xf>
    <xf numFmtId="207" fontId="3" fillId="0" borderId="14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0" fontId="15" fillId="0" borderId="6" xfId="17" applyNumberFormat="1" applyFont="1" applyBorder="1" applyAlignment="1">
      <alignment vertical="center"/>
    </xf>
    <xf numFmtId="180" fontId="15" fillId="0" borderId="6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0" fontId="15" fillId="0" borderId="3" xfId="17" applyNumberFormat="1" applyFont="1" applyBorder="1" applyAlignment="1">
      <alignment vertical="center"/>
    </xf>
    <xf numFmtId="180" fontId="15" fillId="0" borderId="14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183" fontId="0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184" fontId="3" fillId="0" borderId="6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38" fontId="0" fillId="0" borderId="6" xfId="17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38" fontId="13" fillId="0" borderId="20" xfId="17" applyFont="1" applyFill="1" applyBorder="1" applyAlignment="1">
      <alignment horizontal="right" vertical="center"/>
    </xf>
    <xf numFmtId="38" fontId="13" fillId="0" borderId="6" xfId="17" applyFont="1" applyFill="1" applyBorder="1" applyAlignment="1">
      <alignment vertical="center"/>
    </xf>
    <xf numFmtId="38" fontId="13" fillId="0" borderId="6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horizontal="right" vertical="center"/>
    </xf>
    <xf numFmtId="38" fontId="13" fillId="0" borderId="20" xfId="17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38" fontId="13" fillId="0" borderId="7" xfId="17" applyFont="1" applyFill="1" applyBorder="1" applyAlignment="1">
      <alignment horizontal="right" vertical="center"/>
    </xf>
    <xf numFmtId="38" fontId="13" fillId="0" borderId="3" xfId="17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17" xfId="17" applyFont="1" applyBorder="1" applyAlignment="1">
      <alignment horizontal="right" vertical="center"/>
    </xf>
    <xf numFmtId="38" fontId="13" fillId="0" borderId="6" xfId="17" applyFont="1" applyBorder="1" applyAlignment="1">
      <alignment horizontal="right" vertical="center"/>
    </xf>
    <xf numFmtId="180" fontId="13" fillId="0" borderId="17" xfId="17" applyNumberFormat="1" applyFont="1" applyBorder="1" applyAlignment="1">
      <alignment horizontal="right" vertical="center"/>
    </xf>
    <xf numFmtId="180" fontId="13" fillId="0" borderId="6" xfId="17" applyNumberFormat="1" applyFont="1" applyBorder="1" applyAlignment="1">
      <alignment horizontal="right" vertical="center"/>
    </xf>
    <xf numFmtId="180" fontId="13" fillId="0" borderId="6" xfId="17" applyNumberFormat="1" applyFont="1" applyBorder="1" applyAlignment="1">
      <alignment vertical="center"/>
    </xf>
    <xf numFmtId="180" fontId="13" fillId="0" borderId="17" xfId="0" applyNumberFormat="1" applyFont="1" applyBorder="1" applyAlignment="1">
      <alignment horizontal="right" vertical="center"/>
    </xf>
    <xf numFmtId="38" fontId="13" fillId="0" borderId="0" xfId="17" applyFont="1" applyFill="1" applyAlignment="1">
      <alignment/>
    </xf>
    <xf numFmtId="180" fontId="13" fillId="0" borderId="6" xfId="0" applyNumberFormat="1" applyFont="1" applyBorder="1" applyAlignment="1">
      <alignment horizontal="right" vertical="center"/>
    </xf>
    <xf numFmtId="177" fontId="13" fillId="0" borderId="17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207" fontId="13" fillId="0" borderId="17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185" fontId="13" fillId="0" borderId="30" xfId="0" applyNumberFormat="1" applyFont="1" applyBorder="1" applyAlignment="1">
      <alignment horizontal="right" vertical="center"/>
    </xf>
    <xf numFmtId="3" fontId="13" fillId="0" borderId="17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38" fontId="13" fillId="0" borderId="5" xfId="17" applyFont="1" applyBorder="1" applyAlignment="1">
      <alignment horizontal="right" vertical="center"/>
    </xf>
    <xf numFmtId="38" fontId="13" fillId="0" borderId="3" xfId="17" applyFont="1" applyBorder="1" applyAlignment="1">
      <alignment horizontal="right" vertical="center"/>
    </xf>
    <xf numFmtId="180" fontId="13" fillId="0" borderId="5" xfId="17" applyNumberFormat="1" applyFont="1" applyBorder="1" applyAlignment="1">
      <alignment horizontal="right" vertical="center"/>
    </xf>
    <xf numFmtId="180" fontId="13" fillId="0" borderId="3" xfId="17" applyNumberFormat="1" applyFont="1" applyBorder="1" applyAlignment="1">
      <alignment horizontal="right" vertical="center"/>
    </xf>
    <xf numFmtId="180" fontId="13" fillId="0" borderId="3" xfId="17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0" fontId="0" fillId="0" borderId="29" xfId="17" applyNumberFormat="1" applyFont="1" applyBorder="1" applyAlignment="1">
      <alignment vertical="center"/>
    </xf>
    <xf numFmtId="180" fontId="0" fillId="0" borderId="9" xfId="17" applyNumberFormat="1" applyFont="1" applyBorder="1" applyAlignment="1">
      <alignment vertical="center"/>
    </xf>
    <xf numFmtId="38" fontId="12" fillId="0" borderId="0" xfId="17" applyFont="1" applyFill="1" applyAlignment="1">
      <alignment/>
    </xf>
    <xf numFmtId="180" fontId="0" fillId="0" borderId="9" xfId="0" applyNumberFormat="1" applyFont="1" applyBorder="1" applyAlignment="1">
      <alignment horizontal="right" vertical="center"/>
    </xf>
    <xf numFmtId="180" fontId="13" fillId="0" borderId="3" xfId="0" applyNumberFormat="1" applyFont="1" applyBorder="1" applyAlignment="1">
      <alignment horizontal="right" vertical="center"/>
    </xf>
    <xf numFmtId="38" fontId="8" fillId="0" borderId="3" xfId="17" applyFont="1" applyBorder="1" applyAlignment="1">
      <alignment horizontal="distributed" vertical="center"/>
    </xf>
    <xf numFmtId="38" fontId="0" fillId="0" borderId="21" xfId="17" applyFont="1" applyFill="1" applyBorder="1" applyAlignment="1">
      <alignment vertical="center"/>
    </xf>
    <xf numFmtId="38" fontId="13" fillId="0" borderId="19" xfId="17" applyFont="1" applyFill="1" applyBorder="1" applyAlignment="1">
      <alignment horizontal="right" vertical="center"/>
    </xf>
    <xf numFmtId="38" fontId="13" fillId="0" borderId="22" xfId="17" applyFont="1" applyFill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204" fontId="0" fillId="0" borderId="0" xfId="0" applyNumberFormat="1" applyFont="1" applyFill="1" applyAlignment="1">
      <alignment vertical="center"/>
    </xf>
    <xf numFmtId="204" fontId="0" fillId="0" borderId="20" xfId="0" applyNumberFormat="1" applyFont="1" applyFill="1" applyBorder="1" applyAlignment="1">
      <alignment vertical="center"/>
    </xf>
    <xf numFmtId="38" fontId="13" fillId="0" borderId="6" xfId="17" applyFont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204" fontId="0" fillId="0" borderId="9" xfId="0" applyNumberFormat="1" applyFont="1" applyFill="1" applyBorder="1" applyAlignment="1">
      <alignment horizontal="right" vertical="center"/>
    </xf>
    <xf numFmtId="204" fontId="0" fillId="0" borderId="6" xfId="0" applyNumberFormat="1" applyFont="1" applyFill="1" applyBorder="1" applyAlignment="1">
      <alignment vertical="center"/>
    </xf>
    <xf numFmtId="209" fontId="4" fillId="0" borderId="20" xfId="0" applyNumberFormat="1" applyFont="1" applyBorder="1" applyAlignment="1">
      <alignment horizontal="right" vertical="center"/>
    </xf>
    <xf numFmtId="209" fontId="4" fillId="0" borderId="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204" fontId="4" fillId="0" borderId="0" xfId="0" applyNumberFormat="1" applyFont="1" applyFill="1" applyBorder="1" applyAlignment="1">
      <alignment horizontal="right" vertical="center" shrinkToFit="1"/>
    </xf>
    <xf numFmtId="204" fontId="0" fillId="0" borderId="20" xfId="0" applyNumberFormat="1" applyFont="1" applyFill="1" applyBorder="1" applyAlignment="1">
      <alignment horizontal="right" vertical="center" shrinkToFit="1"/>
    </xf>
    <xf numFmtId="204" fontId="0" fillId="0" borderId="6" xfId="0" applyNumberFormat="1" applyFont="1" applyFill="1" applyBorder="1" applyAlignment="1">
      <alignment horizontal="right" vertical="center" shrinkToFit="1"/>
    </xf>
    <xf numFmtId="204" fontId="2" fillId="0" borderId="0" xfId="0" applyNumberFormat="1" applyFont="1" applyFill="1" applyAlignment="1">
      <alignment horizontal="right" vertical="center"/>
    </xf>
    <xf numFmtId="204" fontId="2" fillId="0" borderId="20" xfId="0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centerContinuous" vertical="center" wrapText="1" shrinkToFit="1"/>
    </xf>
    <xf numFmtId="38" fontId="4" fillId="0" borderId="6" xfId="0" applyNumberFormat="1" applyFont="1" applyFill="1" applyBorder="1" applyAlignment="1">
      <alignment horizontal="right" vertical="center"/>
    </xf>
    <xf numFmtId="177" fontId="0" fillId="0" borderId="18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85" fontId="0" fillId="0" borderId="15" xfId="17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38" fontId="0" fillId="0" borderId="14" xfId="17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4" fillId="0" borderId="1" xfId="17" applyFont="1" applyBorder="1" applyAlignment="1">
      <alignment horizontal="distributed" vertical="center" wrapText="1"/>
    </xf>
    <xf numFmtId="38" fontId="4" fillId="0" borderId="22" xfId="17" applyFont="1" applyBorder="1" applyAlignment="1">
      <alignment horizontal="distributed" vertical="center" wrapText="1"/>
    </xf>
    <xf numFmtId="38" fontId="4" fillId="0" borderId="8" xfId="17" applyFont="1" applyBorder="1" applyAlignment="1">
      <alignment horizontal="distributed" vertical="center" wrapText="1"/>
    </xf>
    <xf numFmtId="38" fontId="4" fillId="0" borderId="7" xfId="17" applyFont="1" applyBorder="1" applyAlignment="1">
      <alignment horizontal="distributed" vertical="center" wrapText="1"/>
    </xf>
    <xf numFmtId="38" fontId="4" fillId="0" borderId="25" xfId="17" applyFont="1" applyBorder="1" applyAlignment="1">
      <alignment horizontal="distributed" vertical="center" wrapText="1"/>
    </xf>
    <xf numFmtId="38" fontId="4" fillId="0" borderId="21" xfId="17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38" fontId="4" fillId="0" borderId="9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38" fontId="4" fillId="0" borderId="31" xfId="17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38" fontId="18" fillId="0" borderId="0" xfId="0" applyNumberFormat="1" applyFont="1" applyAlignment="1">
      <alignment/>
    </xf>
    <xf numFmtId="38" fontId="18" fillId="0" borderId="0" xfId="17" applyFont="1" applyFill="1" applyAlignment="1">
      <alignment/>
    </xf>
    <xf numFmtId="38" fontId="18" fillId="0" borderId="0" xfId="17" applyFont="1" applyFill="1" applyAlignment="1">
      <alignment horizontal="right"/>
    </xf>
    <xf numFmtId="38" fontId="18" fillId="0" borderId="0" xfId="17" applyFont="1" applyFill="1" applyBorder="1" applyAlignment="1">
      <alignment/>
    </xf>
    <xf numFmtId="38" fontId="4" fillId="0" borderId="8" xfId="17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center" vertical="center" wrapText="1"/>
    </xf>
    <xf numFmtId="38" fontId="4" fillId="0" borderId="7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distributed" vertical="center" wrapText="1"/>
    </xf>
    <xf numFmtId="38" fontId="4" fillId="0" borderId="9" xfId="17" applyFont="1" applyFill="1" applyBorder="1" applyAlignment="1">
      <alignment horizontal="center" vertical="center" wrapText="1"/>
    </xf>
    <xf numFmtId="38" fontId="4" fillId="0" borderId="3" xfId="17" applyFont="1" applyFill="1" applyBorder="1" applyAlignment="1">
      <alignment horizontal="center" vertical="center" wrapText="1"/>
    </xf>
    <xf numFmtId="38" fontId="0" fillId="0" borderId="25" xfId="17" applyFont="1" applyFill="1" applyBorder="1" applyAlignment="1">
      <alignment horizontal="distributed" vertical="center"/>
    </xf>
    <xf numFmtId="38" fontId="0" fillId="0" borderId="21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 wrapText="1"/>
    </xf>
    <xf numFmtId="38" fontId="4" fillId="0" borderId="7" xfId="17" applyFont="1" applyFill="1" applyBorder="1" applyAlignment="1">
      <alignment horizontal="distributed" vertical="center" wrapText="1"/>
    </xf>
    <xf numFmtId="38" fontId="4" fillId="0" borderId="25" xfId="17" applyFont="1" applyFill="1" applyBorder="1" applyAlignment="1">
      <alignment horizontal="distributed" vertical="center"/>
    </xf>
    <xf numFmtId="38" fontId="4" fillId="0" borderId="21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distributed" vertical="center"/>
    </xf>
    <xf numFmtId="38" fontId="4" fillId="0" borderId="20" xfId="17" applyFont="1" applyFill="1" applyBorder="1" applyAlignment="1">
      <alignment horizontal="distributed" vertical="center" wrapText="1"/>
    </xf>
    <xf numFmtId="38" fontId="4" fillId="0" borderId="6" xfId="17" applyFont="1" applyFill="1" applyBorder="1" applyAlignment="1">
      <alignment horizontal="center" vertical="center" wrapText="1"/>
    </xf>
    <xf numFmtId="38" fontId="4" fillId="0" borderId="21" xfId="17" applyFont="1" applyFill="1" applyBorder="1" applyAlignment="1">
      <alignment horizontal="center" vertical="center" wrapText="1"/>
    </xf>
    <xf numFmtId="38" fontId="4" fillId="0" borderId="22" xfId="17" applyFont="1" applyFill="1" applyBorder="1" applyAlignment="1">
      <alignment horizontal="center" vertical="center" wrapText="1"/>
    </xf>
    <xf numFmtId="38" fontId="4" fillId="0" borderId="8" xfId="17" applyFont="1" applyFill="1" applyBorder="1" applyAlignment="1">
      <alignment horizontal="center" vertical="center" wrapText="1"/>
    </xf>
    <xf numFmtId="38" fontId="4" fillId="0" borderId="7" xfId="17" applyFont="1" applyFill="1" applyBorder="1" applyAlignment="1">
      <alignment horizontal="center" vertical="center" wrapText="1"/>
    </xf>
    <xf numFmtId="38" fontId="4" fillId="0" borderId="21" xfId="17" applyFont="1" applyBorder="1" applyAlignment="1">
      <alignment horizontal="center" vertical="center" wrapText="1"/>
    </xf>
    <xf numFmtId="38" fontId="4" fillId="0" borderId="22" xfId="17" applyFont="1" applyBorder="1" applyAlignment="1">
      <alignment horizontal="center" vertical="center" wrapText="1"/>
    </xf>
    <xf numFmtId="38" fontId="4" fillId="0" borderId="8" xfId="17" applyFont="1" applyBorder="1" applyAlignment="1">
      <alignment horizontal="center" vertical="center" wrapText="1"/>
    </xf>
    <xf numFmtId="38" fontId="4" fillId="0" borderId="7" xfId="17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38" fontId="4" fillId="0" borderId="8" xfId="17" applyFont="1" applyBorder="1" applyAlignment="1">
      <alignment horizontal="center" vertical="center" wrapText="1"/>
    </xf>
    <xf numFmtId="38" fontId="4" fillId="0" borderId="7" xfId="17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7" xfId="0" applyFont="1" applyBorder="1" applyAlignment="1">
      <alignment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0" fillId="0" borderId="0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204" fontId="4" fillId="0" borderId="8" xfId="0" applyNumberFormat="1" applyFont="1" applyFill="1" applyBorder="1" applyAlignment="1">
      <alignment horizontal="distributed" vertical="center"/>
    </xf>
    <xf numFmtId="204" fontId="4" fillId="0" borderId="7" xfId="0" applyNumberFormat="1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8" fontId="12" fillId="0" borderId="0" xfId="17" applyFont="1" applyFill="1" applyBorder="1" applyAlignment="1">
      <alignment horizontal="center" vertical="center" shrinkToFit="1"/>
    </xf>
    <xf numFmtId="38" fontId="12" fillId="0" borderId="19" xfId="17" applyFont="1" applyFill="1" applyBorder="1" applyAlignment="1">
      <alignment vertical="center" shrinkToFit="1"/>
    </xf>
    <xf numFmtId="204" fontId="0" fillId="0" borderId="0" xfId="0" applyNumberFormat="1" applyFont="1" applyFill="1" applyBorder="1" applyAlignment="1">
      <alignment horizontal="center" vertical="center"/>
    </xf>
    <xf numFmtId="204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204" fontId="4" fillId="0" borderId="8" xfId="0" applyNumberFormat="1" applyFont="1" applyFill="1" applyBorder="1" applyAlignment="1">
      <alignment horizontal="center" vertical="center" wrapText="1"/>
    </xf>
    <xf numFmtId="204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4" fontId="4" fillId="0" borderId="25" xfId="0" applyNumberFormat="1" applyFont="1" applyFill="1" applyBorder="1" applyAlignment="1">
      <alignment horizontal="center" vertical="center" wrapText="1"/>
    </xf>
    <xf numFmtId="204" fontId="4" fillId="0" borderId="1" xfId="0" applyNumberFormat="1" applyFont="1" applyFill="1" applyBorder="1" applyAlignment="1">
      <alignment horizontal="center" vertical="center" wrapText="1"/>
    </xf>
    <xf numFmtId="38" fontId="4" fillId="0" borderId="29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14" fillId="0" borderId="1" xfId="17" applyFont="1" applyBorder="1" applyAlignment="1">
      <alignment horizontal="right" vertical="center"/>
    </xf>
    <xf numFmtId="38" fontId="0" fillId="0" borderId="25" xfId="17" applyFont="1" applyBorder="1" applyAlignment="1">
      <alignment horizontal="distributed" vertical="center"/>
    </xf>
    <xf numFmtId="38" fontId="0" fillId="0" borderId="10" xfId="17" applyFont="1" applyBorder="1" applyAlignment="1">
      <alignment horizontal="distributed" vertical="center"/>
    </xf>
    <xf numFmtId="38" fontId="4" fillId="0" borderId="25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21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5" fillId="0" borderId="1" xfId="17" applyNumberFormat="1" applyFont="1" applyBorder="1" applyAlignment="1">
      <alignment horizontal="right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center" vertical="center"/>
    </xf>
    <xf numFmtId="38" fontId="4" fillId="0" borderId="25" xfId="17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38" fontId="3" fillId="0" borderId="1" xfId="17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38" fontId="3" fillId="0" borderId="29" xfId="17" applyFont="1" applyBorder="1" applyAlignment="1">
      <alignment horizontal="distributed" vertical="center"/>
    </xf>
    <xf numFmtId="38" fontId="3" fillId="0" borderId="13" xfId="17" applyFont="1" applyBorder="1" applyAlignment="1">
      <alignment horizontal="distributed" vertical="center"/>
    </xf>
    <xf numFmtId="38" fontId="2" fillId="0" borderId="0" xfId="17" applyFont="1" applyBorder="1" applyAlignment="1">
      <alignment horizontal="distributed" vertical="center"/>
    </xf>
    <xf numFmtId="38" fontId="2" fillId="0" borderId="19" xfId="17" applyFont="1" applyBorder="1" applyAlignment="1">
      <alignment horizontal="distributed" vertical="center"/>
    </xf>
    <xf numFmtId="38" fontId="3" fillId="0" borderId="25" xfId="17" applyFont="1" applyBorder="1" applyAlignment="1">
      <alignment horizontal="center" vertical="center"/>
    </xf>
    <xf numFmtId="38" fontId="3" fillId="0" borderId="21" xfId="17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2" xfId="17" applyFont="1" applyBorder="1" applyAlignment="1">
      <alignment vertical="center"/>
    </xf>
    <xf numFmtId="38" fontId="3" fillId="0" borderId="9" xfId="17" applyFont="1" applyBorder="1" applyAlignment="1">
      <alignment horizontal="distributed" vertical="center"/>
    </xf>
    <xf numFmtId="38" fontId="3" fillId="0" borderId="25" xfId="17" applyFont="1" applyBorder="1" applyAlignment="1">
      <alignment horizontal="distributed" vertical="center"/>
    </xf>
    <xf numFmtId="38" fontId="3" fillId="0" borderId="21" xfId="17" applyFont="1" applyBorder="1" applyAlignment="1">
      <alignment horizontal="distributed" vertical="center"/>
    </xf>
    <xf numFmtId="38" fontId="3" fillId="0" borderId="10" xfId="17" applyFont="1" applyBorder="1" applyAlignment="1">
      <alignment horizontal="distributed" vertical="center"/>
    </xf>
    <xf numFmtId="208" fontId="3" fillId="0" borderId="9" xfId="17" applyNumberFormat="1" applyFont="1" applyBorder="1" applyAlignment="1">
      <alignment horizontal="center" vertical="center"/>
    </xf>
    <xf numFmtId="208" fontId="3" fillId="0" borderId="25" xfId="17" applyNumberFormat="1" applyFont="1" applyBorder="1" applyAlignment="1">
      <alignment horizontal="center" vertical="center"/>
    </xf>
    <xf numFmtId="38" fontId="2" fillId="0" borderId="25" xfId="17" applyFont="1" applyBorder="1" applyAlignment="1">
      <alignment horizontal="distributed" vertical="center"/>
    </xf>
    <xf numFmtId="38" fontId="2" fillId="0" borderId="10" xfId="17" applyFont="1" applyBorder="1" applyAlignment="1">
      <alignment horizontal="distributed" vertical="center"/>
    </xf>
    <xf numFmtId="38" fontId="3" fillId="0" borderId="32" xfId="17" applyFont="1" applyBorder="1" applyAlignment="1">
      <alignment horizontal="distributed" vertical="center"/>
    </xf>
    <xf numFmtId="38" fontId="3" fillId="0" borderId="34" xfId="17" applyFont="1" applyBorder="1" applyAlignment="1">
      <alignment horizontal="distributed" vertical="center"/>
    </xf>
    <xf numFmtId="38" fontId="3" fillId="0" borderId="9" xfId="17" applyFont="1" applyBorder="1" applyAlignment="1">
      <alignment horizontal="center" vertical="center"/>
    </xf>
    <xf numFmtId="38" fontId="3" fillId="0" borderId="25" xfId="17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9.00390625" defaultRowHeight="29.25" customHeight="1"/>
  <cols>
    <col min="1" max="1" width="3.625" style="76" customWidth="1"/>
    <col min="2" max="2" width="16.25390625" style="76" customWidth="1"/>
    <col min="3" max="7" width="10.625" style="76" customWidth="1"/>
    <col min="8" max="8" width="12.50390625" style="76" customWidth="1"/>
    <col min="9" max="15" width="12.375" style="76" customWidth="1"/>
    <col min="16" max="16384" width="9.00390625" style="76" customWidth="1"/>
  </cols>
  <sheetData>
    <row r="1" spans="1:17" s="61" customFormat="1" ht="29.25" customHeight="1">
      <c r="A1" s="70" t="s">
        <v>173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8"/>
      <c r="P1" s="71"/>
      <c r="Q1" s="72"/>
    </row>
    <row r="2" spans="1:17" s="74" customFormat="1" ht="29.25" customHeight="1">
      <c r="A2" s="525" t="s">
        <v>76</v>
      </c>
      <c r="B2" s="526"/>
      <c r="C2" s="523" t="s">
        <v>138</v>
      </c>
      <c r="D2" s="499" t="s">
        <v>42</v>
      </c>
      <c r="E2" s="500"/>
      <c r="F2" s="501"/>
      <c r="G2" s="533" t="s">
        <v>169</v>
      </c>
      <c r="H2" s="519" t="s">
        <v>168</v>
      </c>
      <c r="I2" s="531" t="s">
        <v>54</v>
      </c>
      <c r="J2" s="533" t="s">
        <v>73</v>
      </c>
      <c r="K2" s="529" t="s">
        <v>121</v>
      </c>
      <c r="L2" s="529" t="s">
        <v>122</v>
      </c>
      <c r="M2" s="514" t="s">
        <v>140</v>
      </c>
      <c r="N2" s="516" t="s">
        <v>55</v>
      </c>
      <c r="O2" s="519" t="s">
        <v>74</v>
      </c>
      <c r="P2" s="518"/>
      <c r="Q2" s="518"/>
    </row>
    <row r="3" spans="1:17" s="74" customFormat="1" ht="39" customHeight="1">
      <c r="A3" s="527"/>
      <c r="B3" s="528"/>
      <c r="C3" s="524"/>
      <c r="D3" s="123" t="s">
        <v>141</v>
      </c>
      <c r="E3" s="75" t="s">
        <v>142</v>
      </c>
      <c r="F3" s="477" t="s">
        <v>170</v>
      </c>
      <c r="G3" s="502"/>
      <c r="H3" s="530"/>
      <c r="I3" s="532"/>
      <c r="J3" s="534"/>
      <c r="K3" s="524"/>
      <c r="L3" s="524"/>
      <c r="M3" s="515"/>
      <c r="N3" s="517"/>
      <c r="O3" s="520"/>
      <c r="P3" s="518"/>
      <c r="Q3" s="518"/>
    </row>
    <row r="4" spans="1:15" s="448" customFormat="1" ht="29.25" customHeight="1">
      <c r="A4" s="521" t="s">
        <v>323</v>
      </c>
      <c r="B4" s="522"/>
      <c r="C4" s="445">
        <f>SUM(C5:C28)</f>
        <v>524</v>
      </c>
      <c r="D4" s="385">
        <f>SUM(D5:D28)</f>
        <v>13974</v>
      </c>
      <c r="E4" s="410">
        <f>D4-F4</f>
        <v>13941</v>
      </c>
      <c r="F4" s="124">
        <f>SUM(F5:F28)</f>
        <v>33</v>
      </c>
      <c r="G4" s="125">
        <v>6533978</v>
      </c>
      <c r="H4" s="125">
        <v>21316424</v>
      </c>
      <c r="I4" s="452">
        <v>2949642</v>
      </c>
      <c r="J4" s="124">
        <v>3156662</v>
      </c>
      <c r="K4" s="446">
        <v>39377734</v>
      </c>
      <c r="L4" s="447">
        <v>39525431</v>
      </c>
      <c r="M4" s="447">
        <v>16510657</v>
      </c>
      <c r="N4" s="124">
        <v>1035323</v>
      </c>
      <c r="O4" s="449">
        <v>1570051</v>
      </c>
    </row>
    <row r="5" spans="1:15" s="429" customFormat="1" ht="29.25" customHeight="1">
      <c r="A5" s="411">
        <v>9</v>
      </c>
      <c r="B5" s="412" t="s">
        <v>27</v>
      </c>
      <c r="C5" s="422">
        <v>23</v>
      </c>
      <c r="D5" s="423">
        <v>778</v>
      </c>
      <c r="E5" s="424">
        <v>778</v>
      </c>
      <c r="F5" s="413" t="s">
        <v>158</v>
      </c>
      <c r="G5" s="413">
        <v>238533</v>
      </c>
      <c r="H5" s="414">
        <v>720709</v>
      </c>
      <c r="I5" s="453">
        <v>21646</v>
      </c>
      <c r="J5" s="413">
        <v>23459</v>
      </c>
      <c r="K5" s="425">
        <v>1258575</v>
      </c>
      <c r="L5" s="426">
        <v>1259719</v>
      </c>
      <c r="M5" s="427">
        <v>485165</v>
      </c>
      <c r="N5" s="413">
        <v>29306</v>
      </c>
      <c r="O5" s="430">
        <v>20794</v>
      </c>
    </row>
    <row r="6" spans="1:16" s="429" customFormat="1" ht="29.25" customHeight="1">
      <c r="A6" s="411">
        <v>10</v>
      </c>
      <c r="B6" s="412" t="s">
        <v>28</v>
      </c>
      <c r="C6" s="422">
        <v>3</v>
      </c>
      <c r="D6" s="423">
        <v>29</v>
      </c>
      <c r="E6" s="424">
        <v>29</v>
      </c>
      <c r="F6" s="413" t="s">
        <v>158</v>
      </c>
      <c r="G6" s="413">
        <v>6649</v>
      </c>
      <c r="H6" s="415">
        <v>19666</v>
      </c>
      <c r="I6" s="453" t="s">
        <v>326</v>
      </c>
      <c r="J6" s="413" t="s">
        <v>158</v>
      </c>
      <c r="K6" s="430">
        <v>27644</v>
      </c>
      <c r="L6" s="428">
        <v>27644</v>
      </c>
      <c r="M6" s="430">
        <v>7598</v>
      </c>
      <c r="N6" s="413" t="s">
        <v>158</v>
      </c>
      <c r="O6" s="430" t="s">
        <v>4</v>
      </c>
      <c r="P6" s="416"/>
    </row>
    <row r="7" spans="1:15" s="429" customFormat="1" ht="29.25" customHeight="1">
      <c r="A7" s="411">
        <v>11</v>
      </c>
      <c r="B7" s="412" t="s">
        <v>213</v>
      </c>
      <c r="C7" s="431" t="s">
        <v>158</v>
      </c>
      <c r="D7" s="432" t="s">
        <v>158</v>
      </c>
      <c r="E7" s="433" t="s">
        <v>158</v>
      </c>
      <c r="F7" s="413" t="s">
        <v>158</v>
      </c>
      <c r="G7" s="413" t="s">
        <v>158</v>
      </c>
      <c r="H7" s="415" t="s">
        <v>325</v>
      </c>
      <c r="I7" s="453" t="s">
        <v>326</v>
      </c>
      <c r="J7" s="413" t="s">
        <v>158</v>
      </c>
      <c r="K7" s="434" t="s">
        <v>158</v>
      </c>
      <c r="L7" s="435" t="s">
        <v>158</v>
      </c>
      <c r="M7" s="435" t="s">
        <v>158</v>
      </c>
      <c r="N7" s="413" t="s">
        <v>158</v>
      </c>
      <c r="O7" s="430" t="s">
        <v>4</v>
      </c>
    </row>
    <row r="8" spans="1:15" s="429" customFormat="1" ht="29.25" customHeight="1">
      <c r="A8" s="411">
        <v>12</v>
      </c>
      <c r="B8" s="412" t="s">
        <v>214</v>
      </c>
      <c r="C8" s="422">
        <v>15</v>
      </c>
      <c r="D8" s="423">
        <v>212</v>
      </c>
      <c r="E8" s="414">
        <f>D8-F8</f>
        <v>207</v>
      </c>
      <c r="F8" s="417">
        <v>5</v>
      </c>
      <c r="G8" s="413">
        <v>36240</v>
      </c>
      <c r="H8" s="415">
        <v>44001</v>
      </c>
      <c r="I8" s="453">
        <v>151</v>
      </c>
      <c r="J8" s="413">
        <v>160</v>
      </c>
      <c r="K8" s="425">
        <v>133919</v>
      </c>
      <c r="L8" s="426">
        <v>133919</v>
      </c>
      <c r="M8" s="427">
        <v>85226</v>
      </c>
      <c r="N8" s="413">
        <v>409</v>
      </c>
      <c r="O8" s="430" t="s">
        <v>4</v>
      </c>
    </row>
    <row r="9" spans="1:15" s="429" customFormat="1" ht="29.25" customHeight="1">
      <c r="A9" s="411">
        <v>13</v>
      </c>
      <c r="B9" s="412" t="s">
        <v>215</v>
      </c>
      <c r="C9" s="422">
        <v>64</v>
      </c>
      <c r="D9" s="423">
        <v>1072</v>
      </c>
      <c r="E9" s="414">
        <f>D9-F9</f>
        <v>1069</v>
      </c>
      <c r="F9" s="417">
        <v>3</v>
      </c>
      <c r="G9" s="413">
        <v>369574</v>
      </c>
      <c r="H9" s="415">
        <v>1416833</v>
      </c>
      <c r="I9" s="453">
        <v>90563</v>
      </c>
      <c r="J9" s="413">
        <v>102953</v>
      </c>
      <c r="K9" s="425">
        <v>2245788</v>
      </c>
      <c r="L9" s="426">
        <v>2245760</v>
      </c>
      <c r="M9" s="427">
        <v>765041</v>
      </c>
      <c r="N9" s="413">
        <v>25846</v>
      </c>
      <c r="O9" s="430">
        <v>16763</v>
      </c>
    </row>
    <row r="10" spans="1:15" s="429" customFormat="1" ht="29.25" customHeight="1">
      <c r="A10" s="411">
        <v>14</v>
      </c>
      <c r="B10" s="412" t="s">
        <v>216</v>
      </c>
      <c r="C10" s="422">
        <v>97</v>
      </c>
      <c r="D10" s="423">
        <v>1165</v>
      </c>
      <c r="E10" s="414">
        <f>D10-F10</f>
        <v>1161</v>
      </c>
      <c r="F10" s="417">
        <v>4</v>
      </c>
      <c r="G10" s="413">
        <v>367931</v>
      </c>
      <c r="H10" s="415">
        <v>909468</v>
      </c>
      <c r="I10" s="453">
        <v>34909</v>
      </c>
      <c r="J10" s="413">
        <v>39405</v>
      </c>
      <c r="K10" s="425">
        <v>1741823</v>
      </c>
      <c r="L10" s="426">
        <v>1743095</v>
      </c>
      <c r="M10" s="427">
        <v>786752</v>
      </c>
      <c r="N10" s="413">
        <v>7831</v>
      </c>
      <c r="O10" s="430">
        <v>8619</v>
      </c>
    </row>
    <row r="11" spans="1:15" s="429" customFormat="1" ht="29.25" customHeight="1">
      <c r="A11" s="411">
        <v>15</v>
      </c>
      <c r="B11" s="412" t="s">
        <v>29</v>
      </c>
      <c r="C11" s="422">
        <v>5</v>
      </c>
      <c r="D11" s="423">
        <v>110</v>
      </c>
      <c r="E11" s="424">
        <v>110</v>
      </c>
      <c r="F11" s="413" t="s">
        <v>158</v>
      </c>
      <c r="G11" s="413">
        <v>29287</v>
      </c>
      <c r="H11" s="415">
        <v>60558</v>
      </c>
      <c r="I11" s="453">
        <v>6066</v>
      </c>
      <c r="J11" s="413">
        <v>6977</v>
      </c>
      <c r="K11" s="425">
        <v>123616</v>
      </c>
      <c r="L11" s="426">
        <v>124123</v>
      </c>
      <c r="M11" s="427">
        <v>60083</v>
      </c>
      <c r="N11" s="413">
        <v>619</v>
      </c>
      <c r="O11" s="430">
        <v>2394</v>
      </c>
    </row>
    <row r="12" spans="1:15" s="429" customFormat="1" ht="29.25" customHeight="1">
      <c r="A12" s="411">
        <v>16</v>
      </c>
      <c r="B12" s="412" t="s">
        <v>30</v>
      </c>
      <c r="C12" s="422">
        <v>11</v>
      </c>
      <c r="D12" s="423">
        <v>179</v>
      </c>
      <c r="E12" s="414">
        <f>D12-F12</f>
        <v>178</v>
      </c>
      <c r="F12" s="417">
        <v>1</v>
      </c>
      <c r="G12" s="413">
        <v>70473</v>
      </c>
      <c r="H12" s="415">
        <v>100004</v>
      </c>
      <c r="I12" s="453">
        <v>2697</v>
      </c>
      <c r="J12" s="413">
        <v>2315</v>
      </c>
      <c r="K12" s="425">
        <v>257103</v>
      </c>
      <c r="L12" s="426">
        <v>256825</v>
      </c>
      <c r="M12" s="427">
        <v>147427</v>
      </c>
      <c r="N12" s="413">
        <v>1947</v>
      </c>
      <c r="O12" s="430">
        <v>803</v>
      </c>
    </row>
    <row r="13" spans="1:15" s="429" customFormat="1" ht="29.25" customHeight="1">
      <c r="A13" s="411">
        <v>17</v>
      </c>
      <c r="B13" s="412" t="s">
        <v>217</v>
      </c>
      <c r="C13" s="422">
        <v>2</v>
      </c>
      <c r="D13" s="423">
        <v>216</v>
      </c>
      <c r="E13" s="424">
        <v>216</v>
      </c>
      <c r="F13" s="413" t="s">
        <v>158</v>
      </c>
      <c r="G13" s="413" t="s">
        <v>235</v>
      </c>
      <c r="H13" s="415" t="s">
        <v>281</v>
      </c>
      <c r="I13" s="453" t="s">
        <v>319</v>
      </c>
      <c r="J13" s="413" t="s">
        <v>235</v>
      </c>
      <c r="K13" s="453" t="s">
        <v>319</v>
      </c>
      <c r="L13" s="413" t="s">
        <v>235</v>
      </c>
      <c r="M13" s="413" t="s">
        <v>235</v>
      </c>
      <c r="N13" s="413" t="s">
        <v>235</v>
      </c>
      <c r="O13" s="415" t="s">
        <v>281</v>
      </c>
    </row>
    <row r="14" spans="1:15" s="429" customFormat="1" ht="29.25" customHeight="1">
      <c r="A14" s="411">
        <v>18</v>
      </c>
      <c r="B14" s="412" t="s">
        <v>31</v>
      </c>
      <c r="C14" s="422">
        <v>1</v>
      </c>
      <c r="D14" s="423">
        <v>10</v>
      </c>
      <c r="E14" s="424">
        <v>10</v>
      </c>
      <c r="F14" s="413" t="s">
        <v>158</v>
      </c>
      <c r="G14" s="413" t="s">
        <v>235</v>
      </c>
      <c r="H14" s="415" t="s">
        <v>281</v>
      </c>
      <c r="I14" s="453" t="s">
        <v>319</v>
      </c>
      <c r="J14" s="413" t="s">
        <v>235</v>
      </c>
      <c r="K14" s="453" t="s">
        <v>319</v>
      </c>
      <c r="L14" s="413" t="s">
        <v>235</v>
      </c>
      <c r="M14" s="413" t="s">
        <v>235</v>
      </c>
      <c r="N14" s="413" t="s">
        <v>235</v>
      </c>
      <c r="O14" s="415" t="s">
        <v>281</v>
      </c>
    </row>
    <row r="15" spans="1:15" s="429" customFormat="1" ht="29.25" customHeight="1">
      <c r="A15" s="411">
        <v>19</v>
      </c>
      <c r="B15" s="412" t="s">
        <v>32</v>
      </c>
      <c r="C15" s="422">
        <v>43</v>
      </c>
      <c r="D15" s="423">
        <v>1699</v>
      </c>
      <c r="E15" s="414">
        <f>D15-F15</f>
        <v>1696</v>
      </c>
      <c r="F15" s="417">
        <v>3</v>
      </c>
      <c r="G15" s="413">
        <v>666377</v>
      </c>
      <c r="H15" s="415">
        <v>3467126</v>
      </c>
      <c r="I15" s="453">
        <v>450904</v>
      </c>
      <c r="J15" s="413">
        <v>463040</v>
      </c>
      <c r="K15" s="425">
        <v>5213042</v>
      </c>
      <c r="L15" s="425">
        <v>5203571</v>
      </c>
      <c r="M15" s="427">
        <v>1463798</v>
      </c>
      <c r="N15" s="413">
        <v>209842</v>
      </c>
      <c r="O15" s="430">
        <v>400446</v>
      </c>
    </row>
    <row r="16" spans="1:15" s="429" customFormat="1" ht="29.25" customHeight="1">
      <c r="A16" s="411">
        <v>20</v>
      </c>
      <c r="B16" s="412" t="s">
        <v>218</v>
      </c>
      <c r="C16" s="422">
        <v>5</v>
      </c>
      <c r="D16" s="423">
        <v>229</v>
      </c>
      <c r="E16" s="424">
        <v>229</v>
      </c>
      <c r="F16" s="413" t="s">
        <v>158</v>
      </c>
      <c r="G16" s="413">
        <v>98348</v>
      </c>
      <c r="H16" s="415">
        <v>283820</v>
      </c>
      <c r="I16" s="453">
        <v>56480</v>
      </c>
      <c r="J16" s="413">
        <v>56924</v>
      </c>
      <c r="K16" s="425">
        <v>713527</v>
      </c>
      <c r="L16" s="425">
        <v>716763</v>
      </c>
      <c r="M16" s="427">
        <v>383785</v>
      </c>
      <c r="N16" s="413">
        <v>30128</v>
      </c>
      <c r="O16" s="430">
        <v>34992</v>
      </c>
    </row>
    <row r="17" spans="1:15" s="429" customFormat="1" ht="29.25" customHeight="1">
      <c r="A17" s="411">
        <v>21</v>
      </c>
      <c r="B17" s="412" t="s">
        <v>33</v>
      </c>
      <c r="C17" s="436" t="s">
        <v>158</v>
      </c>
      <c r="D17" s="432" t="s">
        <v>158</v>
      </c>
      <c r="E17" s="433" t="s">
        <v>158</v>
      </c>
      <c r="F17" s="413" t="s">
        <v>158</v>
      </c>
      <c r="G17" s="413" t="s">
        <v>158</v>
      </c>
      <c r="H17" s="415" t="s">
        <v>4</v>
      </c>
      <c r="I17" s="453" t="s">
        <v>326</v>
      </c>
      <c r="J17" s="413" t="s">
        <v>4</v>
      </c>
      <c r="K17" s="437" t="s">
        <v>158</v>
      </c>
      <c r="L17" s="435" t="s">
        <v>158</v>
      </c>
      <c r="M17" s="435" t="s">
        <v>158</v>
      </c>
      <c r="N17" s="413" t="s">
        <v>4</v>
      </c>
      <c r="O17" s="430" t="s">
        <v>4</v>
      </c>
    </row>
    <row r="18" spans="1:16" s="429" customFormat="1" ht="29.25" customHeight="1">
      <c r="A18" s="411">
        <v>22</v>
      </c>
      <c r="B18" s="412" t="s">
        <v>34</v>
      </c>
      <c r="C18" s="422">
        <v>15</v>
      </c>
      <c r="D18" s="423">
        <v>388</v>
      </c>
      <c r="E18" s="424">
        <v>388</v>
      </c>
      <c r="F18" s="413" t="s">
        <v>158</v>
      </c>
      <c r="G18" s="413">
        <v>170813</v>
      </c>
      <c r="H18" s="415">
        <v>341653</v>
      </c>
      <c r="I18" s="453">
        <v>117600</v>
      </c>
      <c r="J18" s="413">
        <v>122408</v>
      </c>
      <c r="K18" s="438">
        <v>886797</v>
      </c>
      <c r="L18" s="426">
        <v>883665</v>
      </c>
      <c r="M18" s="427">
        <v>488804</v>
      </c>
      <c r="N18" s="413">
        <v>29399</v>
      </c>
      <c r="O18" s="430">
        <v>35970</v>
      </c>
      <c r="P18" s="416"/>
    </row>
    <row r="19" spans="1:16" s="429" customFormat="1" ht="29.25" customHeight="1">
      <c r="A19" s="411">
        <v>23</v>
      </c>
      <c r="B19" s="412" t="s">
        <v>219</v>
      </c>
      <c r="C19" s="422">
        <v>8</v>
      </c>
      <c r="D19" s="423">
        <v>82</v>
      </c>
      <c r="E19" s="424">
        <v>82</v>
      </c>
      <c r="F19" s="413" t="s">
        <v>193</v>
      </c>
      <c r="G19" s="413">
        <v>30321</v>
      </c>
      <c r="H19" s="415">
        <v>280690</v>
      </c>
      <c r="I19" s="453" t="s">
        <v>4</v>
      </c>
      <c r="J19" s="413" t="s">
        <v>4</v>
      </c>
      <c r="K19" s="425">
        <v>359553</v>
      </c>
      <c r="L19" s="426">
        <v>359553</v>
      </c>
      <c r="M19" s="427">
        <v>75107</v>
      </c>
      <c r="N19" s="415" t="s">
        <v>4</v>
      </c>
      <c r="O19" s="430" t="s">
        <v>4</v>
      </c>
      <c r="P19" s="416"/>
    </row>
    <row r="20" spans="1:15" s="429" customFormat="1" ht="29.25" customHeight="1">
      <c r="A20" s="411">
        <v>24</v>
      </c>
      <c r="B20" s="412" t="s">
        <v>321</v>
      </c>
      <c r="C20" s="422">
        <v>10</v>
      </c>
      <c r="D20" s="423">
        <v>785</v>
      </c>
      <c r="E20" s="424">
        <v>785</v>
      </c>
      <c r="F20" s="413" t="s">
        <v>193</v>
      </c>
      <c r="G20" s="413">
        <v>491503</v>
      </c>
      <c r="H20" s="415">
        <v>2925887</v>
      </c>
      <c r="I20" s="453">
        <v>276760</v>
      </c>
      <c r="J20" s="413">
        <v>281467</v>
      </c>
      <c r="K20" s="425">
        <v>4130275</v>
      </c>
      <c r="L20" s="426">
        <v>4104003</v>
      </c>
      <c r="M20" s="427">
        <v>1050320</v>
      </c>
      <c r="N20" s="413">
        <v>79115</v>
      </c>
      <c r="O20" s="430">
        <v>142366</v>
      </c>
    </row>
    <row r="21" spans="1:15" s="429" customFormat="1" ht="29.25" customHeight="1">
      <c r="A21" s="411">
        <v>25</v>
      </c>
      <c r="B21" s="412" t="s">
        <v>322</v>
      </c>
      <c r="C21" s="422">
        <v>68</v>
      </c>
      <c r="D21" s="423">
        <v>1175</v>
      </c>
      <c r="E21" s="414">
        <v>1165</v>
      </c>
      <c r="F21" s="417">
        <v>10</v>
      </c>
      <c r="G21" s="413">
        <v>498039</v>
      </c>
      <c r="H21" s="415">
        <v>1485809</v>
      </c>
      <c r="I21" s="453">
        <v>210909</v>
      </c>
      <c r="J21" s="413">
        <v>220551</v>
      </c>
      <c r="K21" s="425">
        <v>2689825</v>
      </c>
      <c r="L21" s="426">
        <v>2693970</v>
      </c>
      <c r="M21" s="427">
        <v>1091065</v>
      </c>
      <c r="N21" s="413">
        <v>63496</v>
      </c>
      <c r="O21" s="430">
        <v>69138</v>
      </c>
    </row>
    <row r="22" spans="1:15" s="429" customFormat="1" ht="29.25" customHeight="1">
      <c r="A22" s="411">
        <v>26</v>
      </c>
      <c r="B22" s="412" t="s">
        <v>35</v>
      </c>
      <c r="C22" s="422">
        <v>63</v>
      </c>
      <c r="D22" s="423">
        <v>902</v>
      </c>
      <c r="E22" s="414">
        <f>D22-F22</f>
        <v>900</v>
      </c>
      <c r="F22" s="417">
        <v>2</v>
      </c>
      <c r="G22" s="413">
        <v>386225</v>
      </c>
      <c r="H22" s="415">
        <v>1480364</v>
      </c>
      <c r="I22" s="453">
        <v>475646</v>
      </c>
      <c r="J22" s="413">
        <v>413221</v>
      </c>
      <c r="K22" s="425">
        <v>2667452</v>
      </c>
      <c r="L22" s="426">
        <v>2683396</v>
      </c>
      <c r="M22" s="427">
        <v>1127087</v>
      </c>
      <c r="N22" s="413">
        <v>30204</v>
      </c>
      <c r="O22" s="430">
        <v>10630</v>
      </c>
    </row>
    <row r="23" spans="1:15" s="429" customFormat="1" ht="29.25" customHeight="1">
      <c r="A23" s="411">
        <v>27</v>
      </c>
      <c r="B23" s="412" t="s">
        <v>36</v>
      </c>
      <c r="C23" s="422">
        <v>13</v>
      </c>
      <c r="D23" s="423">
        <v>464</v>
      </c>
      <c r="E23" s="424">
        <v>464</v>
      </c>
      <c r="F23" s="413" t="s">
        <v>193</v>
      </c>
      <c r="G23" s="413">
        <v>235747</v>
      </c>
      <c r="H23" s="415">
        <v>800337</v>
      </c>
      <c r="I23" s="453">
        <v>90398</v>
      </c>
      <c r="J23" s="413">
        <v>82688</v>
      </c>
      <c r="K23" s="425">
        <v>1498097</v>
      </c>
      <c r="L23" s="426">
        <v>1496688</v>
      </c>
      <c r="M23" s="427">
        <v>629353</v>
      </c>
      <c r="N23" s="413">
        <v>35689</v>
      </c>
      <c r="O23" s="430">
        <v>44640</v>
      </c>
    </row>
    <row r="24" spans="1:15" s="429" customFormat="1" ht="29.25" customHeight="1">
      <c r="A24" s="411">
        <v>28</v>
      </c>
      <c r="B24" s="412" t="s">
        <v>37</v>
      </c>
      <c r="C24" s="422">
        <v>3</v>
      </c>
      <c r="D24" s="423">
        <v>196</v>
      </c>
      <c r="E24" s="424">
        <v>196</v>
      </c>
      <c r="F24" s="413" t="s">
        <v>193</v>
      </c>
      <c r="G24" s="413">
        <v>61035</v>
      </c>
      <c r="H24" s="415">
        <v>168416</v>
      </c>
      <c r="I24" s="453">
        <v>7608</v>
      </c>
      <c r="J24" s="413">
        <v>10727</v>
      </c>
      <c r="K24" s="425">
        <v>297029</v>
      </c>
      <c r="L24" s="426">
        <v>298553</v>
      </c>
      <c r="M24" s="427">
        <v>116600</v>
      </c>
      <c r="N24" s="413">
        <v>8966</v>
      </c>
      <c r="O24" s="430">
        <v>7184</v>
      </c>
    </row>
    <row r="25" spans="1:15" s="429" customFormat="1" ht="29.25" customHeight="1">
      <c r="A25" s="411">
        <v>29</v>
      </c>
      <c r="B25" s="412" t="s">
        <v>38</v>
      </c>
      <c r="C25" s="422">
        <v>22</v>
      </c>
      <c r="D25" s="423">
        <v>1795</v>
      </c>
      <c r="E25" s="424">
        <v>1795</v>
      </c>
      <c r="F25" s="413" t="s">
        <v>193</v>
      </c>
      <c r="G25" s="413">
        <v>1491828</v>
      </c>
      <c r="H25" s="415">
        <v>3129710</v>
      </c>
      <c r="I25" s="453">
        <v>362114</v>
      </c>
      <c r="J25" s="413">
        <v>494730</v>
      </c>
      <c r="K25" s="425">
        <v>6285417</v>
      </c>
      <c r="L25" s="426">
        <v>6394700</v>
      </c>
      <c r="M25" s="427">
        <v>2912046</v>
      </c>
      <c r="N25" s="413">
        <v>268869</v>
      </c>
      <c r="O25" s="430">
        <v>469055</v>
      </c>
    </row>
    <row r="26" spans="1:15" s="429" customFormat="1" ht="29.25" customHeight="1">
      <c r="A26" s="411">
        <v>30</v>
      </c>
      <c r="B26" s="412" t="s">
        <v>39</v>
      </c>
      <c r="C26" s="422">
        <v>36</v>
      </c>
      <c r="D26" s="423">
        <v>1461</v>
      </c>
      <c r="E26" s="414">
        <f>D26-F26</f>
        <v>1456</v>
      </c>
      <c r="F26" s="417">
        <v>5</v>
      </c>
      <c r="G26" s="413">
        <v>693010</v>
      </c>
      <c r="H26" s="415">
        <v>1645847</v>
      </c>
      <c r="I26" s="453">
        <v>127128</v>
      </c>
      <c r="J26" s="413">
        <v>136643</v>
      </c>
      <c r="K26" s="425">
        <v>3032269</v>
      </c>
      <c r="L26" s="426">
        <v>3039420</v>
      </c>
      <c r="M26" s="427">
        <v>1206423</v>
      </c>
      <c r="N26" s="413">
        <v>131683</v>
      </c>
      <c r="O26" s="430">
        <v>210497</v>
      </c>
    </row>
    <row r="27" spans="1:15" s="429" customFormat="1" ht="29.25" customHeight="1">
      <c r="A27" s="411">
        <v>31</v>
      </c>
      <c r="B27" s="412" t="s">
        <v>40</v>
      </c>
      <c r="C27" s="422">
        <v>10</v>
      </c>
      <c r="D27" s="423">
        <v>877</v>
      </c>
      <c r="E27" s="424">
        <v>877</v>
      </c>
      <c r="F27" s="413" t="s">
        <v>193</v>
      </c>
      <c r="G27" s="413">
        <v>395136</v>
      </c>
      <c r="H27" s="415">
        <v>570292</v>
      </c>
      <c r="I27" s="453">
        <v>364715</v>
      </c>
      <c r="J27" s="413">
        <v>455606</v>
      </c>
      <c r="K27" s="425">
        <v>2186328</v>
      </c>
      <c r="L27" s="426">
        <v>2232218</v>
      </c>
      <c r="M27" s="427">
        <v>1606126</v>
      </c>
      <c r="N27" s="413">
        <v>40741</v>
      </c>
      <c r="O27" s="430">
        <v>45099</v>
      </c>
    </row>
    <row r="28" spans="1:15" s="429" customFormat="1" ht="29.25" customHeight="1">
      <c r="A28" s="418">
        <v>32</v>
      </c>
      <c r="B28" s="419" t="s">
        <v>41</v>
      </c>
      <c r="C28" s="439">
        <v>7</v>
      </c>
      <c r="D28" s="440">
        <v>150</v>
      </c>
      <c r="E28" s="441">
        <v>150</v>
      </c>
      <c r="F28" s="420" t="s">
        <v>193</v>
      </c>
      <c r="G28" s="420">
        <v>47381</v>
      </c>
      <c r="H28" s="421">
        <v>301740</v>
      </c>
      <c r="I28" s="454">
        <v>53469</v>
      </c>
      <c r="J28" s="420">
        <v>37847</v>
      </c>
      <c r="K28" s="442">
        <v>415683</v>
      </c>
      <c r="L28" s="443">
        <v>405754</v>
      </c>
      <c r="M28" s="444">
        <v>87623</v>
      </c>
      <c r="N28" s="420">
        <v>11615</v>
      </c>
      <c r="O28" s="450">
        <v>18680</v>
      </c>
    </row>
    <row r="29" spans="3:15" s="511" customFormat="1" ht="29.25" customHeight="1">
      <c r="C29" s="511">
        <f aca="true" t="shared" si="0" ref="C29:O29">SUM(C5:C28)</f>
        <v>524</v>
      </c>
      <c r="D29" s="511">
        <f t="shared" si="0"/>
        <v>13974</v>
      </c>
      <c r="E29" s="511">
        <f t="shared" si="0"/>
        <v>13941</v>
      </c>
      <c r="F29" s="511">
        <f t="shared" si="0"/>
        <v>33</v>
      </c>
      <c r="G29" s="511">
        <f t="shared" si="0"/>
        <v>6384450</v>
      </c>
      <c r="H29" s="511">
        <f t="shared" si="0"/>
        <v>20152930</v>
      </c>
      <c r="I29" s="511">
        <f t="shared" si="0"/>
        <v>2749763</v>
      </c>
      <c r="J29" s="511">
        <f t="shared" si="0"/>
        <v>2951121</v>
      </c>
      <c r="K29" s="511">
        <f t="shared" si="0"/>
        <v>36163762</v>
      </c>
      <c r="L29" s="511">
        <f t="shared" si="0"/>
        <v>36303339</v>
      </c>
      <c r="M29" s="511">
        <f t="shared" si="0"/>
        <v>14575429</v>
      </c>
      <c r="N29" s="511">
        <f t="shared" si="0"/>
        <v>1005705</v>
      </c>
      <c r="O29" s="511">
        <f t="shared" si="0"/>
        <v>1538070</v>
      </c>
    </row>
    <row r="30" spans="2:15" s="511" customFormat="1" ht="29.25" customHeight="1">
      <c r="B30" s="512" t="s">
        <v>320</v>
      </c>
      <c r="G30" s="511">
        <v>149528</v>
      </c>
      <c r="H30" s="511">
        <v>1163494</v>
      </c>
      <c r="I30" s="511">
        <v>199879</v>
      </c>
      <c r="J30" s="511">
        <v>205541</v>
      </c>
      <c r="K30" s="511">
        <v>3213972</v>
      </c>
      <c r="L30" s="511">
        <v>3222092</v>
      </c>
      <c r="M30" s="511">
        <v>1935228</v>
      </c>
      <c r="N30" s="511">
        <v>29618</v>
      </c>
      <c r="O30" s="511">
        <v>31981</v>
      </c>
    </row>
    <row r="31" spans="2:15" s="511" customFormat="1" ht="29.25" customHeight="1">
      <c r="B31" s="512" t="s">
        <v>141</v>
      </c>
      <c r="G31" s="511">
        <f aca="true" t="shared" si="1" ref="G31:O31">SUM(G29:G30)</f>
        <v>6533978</v>
      </c>
      <c r="H31" s="511">
        <f t="shared" si="1"/>
        <v>21316424</v>
      </c>
      <c r="I31" s="511">
        <f t="shared" si="1"/>
        <v>2949642</v>
      </c>
      <c r="J31" s="511">
        <f t="shared" si="1"/>
        <v>3156662</v>
      </c>
      <c r="K31" s="511">
        <f t="shared" si="1"/>
        <v>39377734</v>
      </c>
      <c r="L31" s="511">
        <f t="shared" si="1"/>
        <v>39525431</v>
      </c>
      <c r="M31" s="511">
        <f t="shared" si="1"/>
        <v>16510657</v>
      </c>
      <c r="N31" s="511">
        <f t="shared" si="1"/>
        <v>1035323</v>
      </c>
      <c r="O31" s="511">
        <f t="shared" si="1"/>
        <v>1570051</v>
      </c>
    </row>
    <row r="32" s="511" customFormat="1" ht="29.25" customHeight="1">
      <c r="B32" s="513"/>
    </row>
    <row r="33" ht="29.25" customHeight="1">
      <c r="B33" s="73"/>
    </row>
    <row r="34" ht="29.25" customHeight="1">
      <c r="B34" s="73"/>
    </row>
    <row r="35" spans="2:16" ht="29.25" customHeight="1">
      <c r="B35" s="73"/>
      <c r="C35" s="28"/>
      <c r="D35" s="28"/>
      <c r="E35" s="28"/>
      <c r="F35" s="77"/>
      <c r="G35" s="77"/>
      <c r="H35" s="77"/>
      <c r="I35" s="77"/>
      <c r="J35" s="77"/>
      <c r="P35" s="28"/>
    </row>
    <row r="36" ht="29.25" customHeight="1">
      <c r="B36" s="73"/>
    </row>
    <row r="37" ht="29.25" customHeight="1">
      <c r="B37" s="73"/>
    </row>
    <row r="38" spans="2:16" ht="29.25" customHeight="1">
      <c r="B38" s="73"/>
      <c r="C38" s="28"/>
      <c r="D38" s="28"/>
      <c r="E38" s="28"/>
      <c r="F38" s="77"/>
      <c r="G38" s="77"/>
      <c r="H38" s="77"/>
      <c r="I38" s="77"/>
      <c r="J38" s="77"/>
      <c r="P38" s="28"/>
    </row>
    <row r="39" spans="2:10" ht="29.25" customHeight="1">
      <c r="B39" s="73"/>
      <c r="C39" s="28"/>
      <c r="D39" s="28"/>
      <c r="E39" s="28"/>
      <c r="F39" s="77"/>
      <c r="G39" s="77"/>
      <c r="H39" s="77"/>
      <c r="I39" s="77"/>
      <c r="J39" s="77"/>
    </row>
    <row r="40" spans="2:5" ht="29.25" customHeight="1">
      <c r="B40" s="73"/>
      <c r="C40" s="78"/>
      <c r="D40" s="78"/>
      <c r="E40" s="78"/>
    </row>
    <row r="41" spans="2:10" ht="29.25" customHeight="1">
      <c r="B41" s="73"/>
      <c r="C41" s="28"/>
      <c r="D41" s="28"/>
      <c r="E41" s="28"/>
      <c r="F41" s="77"/>
      <c r="G41" s="77"/>
      <c r="H41" s="77"/>
      <c r="I41" s="77"/>
      <c r="J41" s="77"/>
    </row>
    <row r="42" spans="2:10" ht="29.25" customHeight="1">
      <c r="B42" s="73"/>
      <c r="C42" s="28"/>
      <c r="D42" s="28"/>
      <c r="E42" s="28"/>
      <c r="F42" s="77"/>
      <c r="G42" s="77"/>
      <c r="H42" s="77"/>
      <c r="I42" s="77"/>
      <c r="J42" s="77"/>
    </row>
    <row r="43" spans="2:10" ht="29.25" customHeight="1">
      <c r="B43" s="73"/>
      <c r="C43" s="28"/>
      <c r="D43" s="28"/>
      <c r="E43" s="28"/>
      <c r="F43" s="77"/>
      <c r="G43" s="77"/>
      <c r="H43" s="77"/>
      <c r="I43" s="77"/>
      <c r="J43" s="77"/>
    </row>
    <row r="44" spans="2:10" ht="29.25" customHeight="1">
      <c r="B44" s="73"/>
      <c r="C44" s="28"/>
      <c r="D44" s="28"/>
      <c r="E44" s="28"/>
      <c r="F44" s="77"/>
      <c r="G44" s="77"/>
      <c r="H44" s="77"/>
      <c r="I44" s="77"/>
      <c r="J44" s="77"/>
    </row>
    <row r="45" spans="2:10" ht="29.25" customHeight="1">
      <c r="B45" s="73"/>
      <c r="C45" s="28"/>
      <c r="D45" s="28"/>
      <c r="E45" s="28"/>
      <c r="F45" s="77"/>
      <c r="G45" s="77"/>
      <c r="H45" s="77"/>
      <c r="I45" s="77"/>
      <c r="J45" s="77"/>
    </row>
    <row r="46" spans="2:10" ht="29.25" customHeight="1">
      <c r="B46" s="73"/>
      <c r="C46" s="28"/>
      <c r="D46" s="28"/>
      <c r="E46" s="28"/>
      <c r="F46" s="77"/>
      <c r="G46" s="77"/>
      <c r="H46" s="77"/>
      <c r="I46" s="77"/>
      <c r="J46" s="77"/>
    </row>
    <row r="47" spans="2:10" ht="29.25" customHeight="1">
      <c r="B47" s="73"/>
      <c r="C47" s="28"/>
      <c r="D47" s="28"/>
      <c r="E47" s="28"/>
      <c r="F47" s="77"/>
      <c r="G47" s="77"/>
      <c r="H47" s="77"/>
      <c r="I47" s="77"/>
      <c r="J47" s="77"/>
    </row>
    <row r="48" spans="2:10" ht="29.25" customHeight="1">
      <c r="B48" s="73"/>
      <c r="C48" s="28"/>
      <c r="D48" s="28"/>
      <c r="E48" s="28"/>
      <c r="F48" s="77"/>
      <c r="G48" s="77"/>
      <c r="H48" s="77"/>
      <c r="I48" s="77"/>
      <c r="J48" s="77"/>
    </row>
    <row r="49" spans="2:10" ht="29.25" customHeight="1">
      <c r="B49" s="73"/>
      <c r="C49" s="28"/>
      <c r="D49" s="28"/>
      <c r="E49" s="28"/>
      <c r="F49" s="77"/>
      <c r="G49" s="77"/>
      <c r="H49" s="77"/>
      <c r="I49" s="77"/>
      <c r="J49" s="77"/>
    </row>
    <row r="50" spans="2:10" ht="29.25" customHeight="1">
      <c r="B50" s="73"/>
      <c r="C50" s="28"/>
      <c r="D50" s="28"/>
      <c r="E50" s="28"/>
      <c r="F50" s="77"/>
      <c r="G50" s="77"/>
      <c r="H50" s="77"/>
      <c r="I50" s="77"/>
      <c r="J50" s="77"/>
    </row>
    <row r="51" spans="2:10" ht="29.25" customHeight="1">
      <c r="B51" s="73"/>
      <c r="C51" s="28"/>
      <c r="D51" s="28"/>
      <c r="E51" s="28"/>
      <c r="F51" s="77"/>
      <c r="G51" s="77"/>
      <c r="H51" s="77"/>
      <c r="I51" s="77"/>
      <c r="J51" s="77"/>
    </row>
    <row r="52" spans="2:10" ht="29.25" customHeight="1">
      <c r="B52" s="73"/>
      <c r="C52" s="28"/>
      <c r="D52" s="28"/>
      <c r="E52" s="28"/>
      <c r="F52" s="77"/>
      <c r="G52" s="77"/>
      <c r="H52" s="77"/>
      <c r="I52" s="77"/>
      <c r="J52" s="77"/>
    </row>
    <row r="53" spans="2:10" ht="29.25" customHeight="1">
      <c r="B53" s="73"/>
      <c r="C53" s="28"/>
      <c r="D53" s="28"/>
      <c r="E53" s="28"/>
      <c r="F53" s="77"/>
      <c r="G53" s="77"/>
      <c r="H53" s="77"/>
      <c r="I53" s="77"/>
      <c r="J53" s="77"/>
    </row>
    <row r="54" spans="2:10" ht="29.25" customHeight="1">
      <c r="B54" s="73"/>
      <c r="C54" s="28"/>
      <c r="D54" s="28"/>
      <c r="E54" s="28"/>
      <c r="F54" s="77"/>
      <c r="G54" s="77"/>
      <c r="H54" s="77"/>
      <c r="I54" s="77"/>
      <c r="J54" s="77"/>
    </row>
    <row r="55" spans="2:10" ht="29.25" customHeight="1">
      <c r="B55" s="77"/>
      <c r="C55" s="77"/>
      <c r="D55" s="77"/>
      <c r="E55" s="77"/>
      <c r="F55" s="77"/>
      <c r="G55" s="77"/>
      <c r="H55" s="77"/>
      <c r="I55" s="77"/>
      <c r="J55" s="77"/>
    </row>
    <row r="56" spans="2:10" ht="29.25" customHeight="1">
      <c r="B56" s="77"/>
      <c r="C56" s="77"/>
      <c r="D56" s="77"/>
      <c r="E56" s="77"/>
      <c r="F56" s="77"/>
      <c r="G56" s="77"/>
      <c r="H56" s="77"/>
      <c r="I56" s="77"/>
      <c r="J56" s="77"/>
    </row>
    <row r="57" spans="2:10" ht="29.25" customHeight="1">
      <c r="B57" s="77"/>
      <c r="C57" s="77"/>
      <c r="D57" s="77"/>
      <c r="E57" s="77"/>
      <c r="F57" s="77"/>
      <c r="G57" s="77"/>
      <c r="H57" s="77"/>
      <c r="I57" s="77"/>
      <c r="J57" s="77"/>
    </row>
  </sheetData>
  <mergeCells count="15">
    <mergeCell ref="A4:B4"/>
    <mergeCell ref="C2:C3"/>
    <mergeCell ref="A2:B3"/>
    <mergeCell ref="L2:L3"/>
    <mergeCell ref="K2:K3"/>
    <mergeCell ref="H2:H3"/>
    <mergeCell ref="I2:I3"/>
    <mergeCell ref="J2:J3"/>
    <mergeCell ref="D2:F2"/>
    <mergeCell ref="G2:G3"/>
    <mergeCell ref="M2:M3"/>
    <mergeCell ref="N2:N3"/>
    <mergeCell ref="P2:P3"/>
    <mergeCell ref="Q2:Q3"/>
    <mergeCell ref="O2:O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pane xSplit="5" topLeftCell="F1" activePane="topRight" state="frozen"/>
      <selection pane="topLeft" activeCell="A2" sqref="A2:B3"/>
      <selection pane="topRight" activeCell="A1" sqref="A1"/>
    </sheetView>
  </sheetViews>
  <sheetFormatPr defaultColWidth="9.00390625" defaultRowHeight="42.75" customHeight="1"/>
  <cols>
    <col min="1" max="1" width="3.50390625" style="38" customWidth="1"/>
    <col min="2" max="2" width="12.625" style="38" customWidth="1"/>
    <col min="3" max="3" width="12.125" style="38" customWidth="1"/>
    <col min="4" max="4" width="10.625" style="38" customWidth="1"/>
    <col min="5" max="5" width="12.125" style="38" customWidth="1"/>
    <col min="6" max="6" width="5.00390625" style="38" customWidth="1"/>
    <col min="7" max="8" width="10.625" style="38" customWidth="1"/>
    <col min="9" max="9" width="12.125" style="38" customWidth="1"/>
    <col min="10" max="10" width="5.00390625" style="38" customWidth="1"/>
    <col min="11" max="13" width="10.625" style="38" customWidth="1"/>
    <col min="14" max="14" width="5.00390625" style="38" customWidth="1"/>
    <col min="15" max="17" width="10.625" style="38" customWidth="1"/>
    <col min="18" max="18" width="5.00390625" style="38" customWidth="1"/>
    <col min="19" max="19" width="14.625" style="38" customWidth="1"/>
    <col min="20" max="20" width="10.625" style="38" customWidth="1"/>
    <col min="21" max="21" width="14.625" style="38" customWidth="1"/>
    <col min="22" max="22" width="10.625" style="38" customWidth="1"/>
    <col min="23" max="23" width="14.625" style="38" customWidth="1"/>
    <col min="24" max="24" width="10.75390625" style="38" customWidth="1"/>
    <col min="25" max="16384" width="9.00390625" style="38" customWidth="1"/>
  </cols>
  <sheetData>
    <row r="1" spans="1:24" s="10" customFormat="1" ht="42.75" customHeight="1">
      <c r="A1" s="11" t="s">
        <v>80</v>
      </c>
      <c r="B1" s="11"/>
      <c r="J1" s="68"/>
      <c r="K1" s="68"/>
      <c r="L1" s="68"/>
      <c r="M1" s="68"/>
      <c r="N1" s="68"/>
      <c r="O1" s="68"/>
      <c r="P1" s="68"/>
      <c r="Q1" s="68"/>
      <c r="U1" s="38"/>
      <c r="V1" s="38"/>
      <c r="W1" s="38"/>
      <c r="X1" s="305" t="s">
        <v>165</v>
      </c>
    </row>
    <row r="2" spans="1:24" ht="42.75" customHeight="1">
      <c r="A2" s="617" t="s">
        <v>76</v>
      </c>
      <c r="B2" s="621"/>
      <c r="C2" s="619" t="s">
        <v>247</v>
      </c>
      <c r="D2" s="617"/>
      <c r="E2" s="617"/>
      <c r="F2" s="617"/>
      <c r="G2" s="619" t="s">
        <v>248</v>
      </c>
      <c r="H2" s="617"/>
      <c r="I2" s="617"/>
      <c r="J2" s="620"/>
      <c r="K2" s="619" t="s">
        <v>300</v>
      </c>
      <c r="L2" s="617"/>
      <c r="M2" s="617"/>
      <c r="N2" s="617"/>
      <c r="O2" s="617" t="s">
        <v>249</v>
      </c>
      <c r="P2" s="617"/>
      <c r="Q2" s="617"/>
      <c r="R2" s="620"/>
      <c r="S2" s="617" t="s">
        <v>182</v>
      </c>
      <c r="T2" s="617"/>
      <c r="U2" s="619" t="s">
        <v>250</v>
      </c>
      <c r="V2" s="617"/>
      <c r="W2" s="619" t="s">
        <v>298</v>
      </c>
      <c r="X2" s="617"/>
    </row>
    <row r="3" spans="1:24" ht="42.75" customHeight="1">
      <c r="A3" s="618"/>
      <c r="B3" s="622"/>
      <c r="C3" s="89" t="s">
        <v>231</v>
      </c>
      <c r="D3" s="232" t="s">
        <v>232</v>
      </c>
      <c r="E3" s="232" t="s">
        <v>82</v>
      </c>
      <c r="F3" s="227" t="s">
        <v>79</v>
      </c>
      <c r="G3" s="233" t="s">
        <v>231</v>
      </c>
      <c r="H3" s="234" t="s">
        <v>232</v>
      </c>
      <c r="I3" s="234" t="s">
        <v>82</v>
      </c>
      <c r="J3" s="257" t="s">
        <v>79</v>
      </c>
      <c r="K3" s="232" t="s">
        <v>231</v>
      </c>
      <c r="L3" s="232" t="s">
        <v>232</v>
      </c>
      <c r="M3" s="232" t="s">
        <v>82</v>
      </c>
      <c r="N3" s="366" t="s">
        <v>79</v>
      </c>
      <c r="O3" s="232" t="s">
        <v>231</v>
      </c>
      <c r="P3" s="232" t="s">
        <v>232</v>
      </c>
      <c r="Q3" s="232" t="s">
        <v>82</v>
      </c>
      <c r="R3" s="228" t="s">
        <v>79</v>
      </c>
      <c r="S3" s="232"/>
      <c r="T3" s="366" t="s">
        <v>79</v>
      </c>
      <c r="U3" s="89"/>
      <c r="V3" s="227" t="s">
        <v>79</v>
      </c>
      <c r="W3" s="89"/>
      <c r="X3" s="227" t="s">
        <v>79</v>
      </c>
    </row>
    <row r="4" spans="1:24" s="42" customFormat="1" ht="42.75" customHeight="1">
      <c r="A4" s="615" t="s">
        <v>354</v>
      </c>
      <c r="B4" s="616"/>
      <c r="C4" s="131">
        <v>32910559</v>
      </c>
      <c r="D4" s="251">
        <v>3423040</v>
      </c>
      <c r="E4" s="241">
        <f>C4+D4</f>
        <v>36333599</v>
      </c>
      <c r="F4" s="392">
        <v>100</v>
      </c>
      <c r="G4" s="131">
        <v>31672958</v>
      </c>
      <c r="H4" s="251">
        <v>3275950</v>
      </c>
      <c r="I4" s="251">
        <f>G4+H4</f>
        <v>34948908</v>
      </c>
      <c r="J4" s="253">
        <f>I4/E4*100</f>
        <v>96.18895171931634</v>
      </c>
      <c r="K4" s="251">
        <v>30697257</v>
      </c>
      <c r="L4" s="251">
        <v>3211872</v>
      </c>
      <c r="M4" s="251">
        <f>K4+L4</f>
        <v>33909129</v>
      </c>
      <c r="N4" s="100">
        <f>M4/E4*100</f>
        <v>93.32719558004699</v>
      </c>
      <c r="O4" s="235">
        <v>27441487</v>
      </c>
      <c r="P4" s="235">
        <v>3381144</v>
      </c>
      <c r="Q4" s="235">
        <f>O4+P4</f>
        <v>30822631</v>
      </c>
      <c r="R4" s="252">
        <f>Q4/E4*100</f>
        <v>84.83230907018047</v>
      </c>
      <c r="S4" s="67">
        <v>34017089</v>
      </c>
      <c r="T4" s="253">
        <f>S4/E4*100</f>
        <v>93.62433102209336</v>
      </c>
      <c r="U4" s="237">
        <v>37298850</v>
      </c>
      <c r="V4" s="100">
        <f>U4/E4*100</f>
        <v>102.6566347033224</v>
      </c>
      <c r="W4" s="387">
        <v>39377734</v>
      </c>
      <c r="X4" s="100">
        <f>W4/E4*100</f>
        <v>108.37829194955336</v>
      </c>
    </row>
    <row r="5" spans="1:24" ht="42.75" customHeight="1">
      <c r="A5" s="103">
        <v>9</v>
      </c>
      <c r="B5" s="223" t="s">
        <v>27</v>
      </c>
      <c r="C5" s="64">
        <v>165835</v>
      </c>
      <c r="D5" s="105">
        <v>760996</v>
      </c>
      <c r="E5" s="242">
        <f>C5+D5</f>
        <v>926831</v>
      </c>
      <c r="F5" s="101">
        <v>100</v>
      </c>
      <c r="G5" s="64">
        <v>164899</v>
      </c>
      <c r="H5" s="105">
        <v>794245</v>
      </c>
      <c r="I5" s="105">
        <f>G5+H5</f>
        <v>959144</v>
      </c>
      <c r="J5" s="256">
        <f>I5/E5*100</f>
        <v>103.48639611752304</v>
      </c>
      <c r="K5" s="105">
        <v>146987</v>
      </c>
      <c r="L5" s="93">
        <v>829799</v>
      </c>
      <c r="M5" s="105">
        <f>K5+L5</f>
        <v>976786</v>
      </c>
      <c r="N5" s="101">
        <f>M5/E5*100</f>
        <v>105.38987150839799</v>
      </c>
      <c r="O5" s="93">
        <v>170528</v>
      </c>
      <c r="P5" s="93">
        <v>834832</v>
      </c>
      <c r="Q5" s="93">
        <f>O5+P5</f>
        <v>1005360</v>
      </c>
      <c r="R5" s="256">
        <f>Q5/E5*100</f>
        <v>108.47284995862245</v>
      </c>
      <c r="S5" s="367">
        <v>963181</v>
      </c>
      <c r="T5" s="256">
        <f>S5/E5*100</f>
        <v>103.92196635632602</v>
      </c>
      <c r="U5" s="93">
        <v>1098413</v>
      </c>
      <c r="V5" s="101">
        <f>U5/E5*100</f>
        <v>118.51276014721131</v>
      </c>
      <c r="W5" s="388">
        <v>1258575</v>
      </c>
      <c r="X5" s="101">
        <f>W5/E5*100</f>
        <v>135.7933647018712</v>
      </c>
    </row>
    <row r="6" spans="1:24" ht="42.75" customHeight="1">
      <c r="A6" s="103">
        <v>10</v>
      </c>
      <c r="B6" s="224" t="s">
        <v>28</v>
      </c>
      <c r="C6" s="138">
        <v>74621</v>
      </c>
      <c r="D6" s="93" t="s">
        <v>4</v>
      </c>
      <c r="E6" s="242">
        <v>74621</v>
      </c>
      <c r="F6" s="101">
        <v>100</v>
      </c>
      <c r="G6" s="138">
        <v>61157</v>
      </c>
      <c r="H6" s="93" t="s">
        <v>4</v>
      </c>
      <c r="I6" s="105">
        <v>61157</v>
      </c>
      <c r="J6" s="256">
        <f>I6/E6*100</f>
        <v>81.95682180619397</v>
      </c>
      <c r="K6" s="93">
        <v>73084</v>
      </c>
      <c r="L6" s="93" t="s">
        <v>4</v>
      </c>
      <c r="M6" s="93">
        <v>73084</v>
      </c>
      <c r="N6" s="101">
        <f>M6/E6*100</f>
        <v>97.940258104287</v>
      </c>
      <c r="O6" s="93">
        <v>61347</v>
      </c>
      <c r="P6" s="93" t="s">
        <v>4</v>
      </c>
      <c r="Q6" s="93">
        <v>61347</v>
      </c>
      <c r="R6" s="256">
        <f>Q6/E6*100</f>
        <v>82.211441819327</v>
      </c>
      <c r="S6" s="369" t="s">
        <v>0</v>
      </c>
      <c r="T6" s="139" t="s">
        <v>0</v>
      </c>
      <c r="U6" s="369" t="s">
        <v>0</v>
      </c>
      <c r="V6" s="93" t="s">
        <v>0</v>
      </c>
      <c r="W6" s="386">
        <v>27644</v>
      </c>
      <c r="X6" s="101">
        <f aca="true" t="shared" si="0" ref="X6:X27">W6/E6*100</f>
        <v>37.045871805523916</v>
      </c>
    </row>
    <row r="7" spans="1:24" ht="42.75" customHeight="1">
      <c r="A7" s="103">
        <v>11</v>
      </c>
      <c r="B7" s="223" t="s">
        <v>252</v>
      </c>
      <c r="C7" s="138" t="s">
        <v>0</v>
      </c>
      <c r="D7" s="93" t="s">
        <v>4</v>
      </c>
      <c r="E7" s="92" t="s">
        <v>0</v>
      </c>
      <c r="F7" s="230" t="s">
        <v>0</v>
      </c>
      <c r="G7" s="93" t="s">
        <v>0</v>
      </c>
      <c r="H7" s="93" t="s">
        <v>4</v>
      </c>
      <c r="I7" s="92" t="s">
        <v>0</v>
      </c>
      <c r="J7" s="230" t="s">
        <v>0</v>
      </c>
      <c r="K7" s="93" t="s">
        <v>4</v>
      </c>
      <c r="L7" s="93" t="s">
        <v>4</v>
      </c>
      <c r="M7" s="93" t="s">
        <v>4</v>
      </c>
      <c r="N7" s="98" t="s">
        <v>4</v>
      </c>
      <c r="O7" s="93" t="s">
        <v>4</v>
      </c>
      <c r="P7" s="93" t="s">
        <v>4</v>
      </c>
      <c r="Q7" s="93" t="s">
        <v>4</v>
      </c>
      <c r="R7" s="230" t="s">
        <v>4</v>
      </c>
      <c r="S7" s="368" t="s">
        <v>4</v>
      </c>
      <c r="T7" s="230" t="s">
        <v>4</v>
      </c>
      <c r="U7" s="93" t="s">
        <v>4</v>
      </c>
      <c r="V7" s="98" t="s">
        <v>4</v>
      </c>
      <c r="W7" s="389" t="s">
        <v>158</v>
      </c>
      <c r="X7" s="393" t="s">
        <v>158</v>
      </c>
    </row>
    <row r="8" spans="1:24" ht="42.75" customHeight="1">
      <c r="A8" s="103">
        <v>12</v>
      </c>
      <c r="B8" s="223" t="s">
        <v>253</v>
      </c>
      <c r="C8" s="64">
        <v>145753</v>
      </c>
      <c r="D8" s="93" t="s">
        <v>0</v>
      </c>
      <c r="E8" s="92" t="s">
        <v>0</v>
      </c>
      <c r="F8" s="230" t="s">
        <v>0</v>
      </c>
      <c r="G8" s="105">
        <v>127357</v>
      </c>
      <c r="H8" s="93" t="s">
        <v>0</v>
      </c>
      <c r="I8" s="93" t="s">
        <v>0</v>
      </c>
      <c r="J8" s="230" t="s">
        <v>0</v>
      </c>
      <c r="K8" s="105">
        <v>107473</v>
      </c>
      <c r="L8" s="93" t="s">
        <v>0</v>
      </c>
      <c r="M8" s="93" t="s">
        <v>0</v>
      </c>
      <c r="N8" s="98" t="s">
        <v>0</v>
      </c>
      <c r="O8" s="93">
        <v>72695</v>
      </c>
      <c r="P8" s="93" t="s">
        <v>0</v>
      </c>
      <c r="Q8" s="93" t="s">
        <v>0</v>
      </c>
      <c r="R8" s="230" t="s">
        <v>0</v>
      </c>
      <c r="S8" s="367">
        <v>149936</v>
      </c>
      <c r="T8" s="230" t="s">
        <v>0</v>
      </c>
      <c r="U8" s="93">
        <v>130425</v>
      </c>
      <c r="V8" s="98" t="s">
        <v>0</v>
      </c>
      <c r="W8" s="388">
        <v>133919</v>
      </c>
      <c r="X8" s="98" t="s">
        <v>0</v>
      </c>
    </row>
    <row r="9" spans="1:24" ht="42.75" customHeight="1">
      <c r="A9" s="103">
        <v>13</v>
      </c>
      <c r="B9" s="223" t="s">
        <v>254</v>
      </c>
      <c r="C9" s="64">
        <v>1674895</v>
      </c>
      <c r="D9" s="105">
        <v>265882</v>
      </c>
      <c r="E9" s="242">
        <f>C9+D9</f>
        <v>1940777</v>
      </c>
      <c r="F9" s="101">
        <v>100</v>
      </c>
      <c r="G9" s="64">
        <v>1786030</v>
      </c>
      <c r="H9" s="93">
        <v>254488</v>
      </c>
      <c r="I9" s="105">
        <f>G9+H9</f>
        <v>2040518</v>
      </c>
      <c r="J9" s="256">
        <f>I9/E9*100</f>
        <v>105.1392303185786</v>
      </c>
      <c r="K9" s="105">
        <v>1571594</v>
      </c>
      <c r="L9" s="105">
        <v>215659</v>
      </c>
      <c r="M9" s="105">
        <f>K9+L9</f>
        <v>1787253</v>
      </c>
      <c r="N9" s="101">
        <f>M9/E9*100</f>
        <v>92.08956000612126</v>
      </c>
      <c r="O9" s="93">
        <v>1548040</v>
      </c>
      <c r="P9" s="93">
        <v>221096</v>
      </c>
      <c r="Q9" s="93">
        <f>O9+P9</f>
        <v>1769136</v>
      </c>
      <c r="R9" s="256">
        <f>Q9/E9*100</f>
        <v>91.15606790476185</v>
      </c>
      <c r="S9" s="367">
        <v>1530837</v>
      </c>
      <c r="T9" s="256">
        <f>S9/E9*100</f>
        <v>78.87753204000254</v>
      </c>
      <c r="U9" s="93">
        <v>1907661</v>
      </c>
      <c r="V9" s="101">
        <f>U9/E9*100</f>
        <v>98.29367310103119</v>
      </c>
      <c r="W9" s="388">
        <v>2245788</v>
      </c>
      <c r="X9" s="101">
        <f t="shared" si="0"/>
        <v>115.71592202504462</v>
      </c>
    </row>
    <row r="10" spans="1:24" ht="42.75" customHeight="1">
      <c r="A10" s="103">
        <v>14</v>
      </c>
      <c r="B10" s="223" t="s">
        <v>255</v>
      </c>
      <c r="C10" s="64">
        <v>2457108</v>
      </c>
      <c r="D10" s="93" t="s">
        <v>0</v>
      </c>
      <c r="E10" s="92" t="s">
        <v>0</v>
      </c>
      <c r="F10" s="92" t="s">
        <v>0</v>
      </c>
      <c r="G10" s="64">
        <v>2278894</v>
      </c>
      <c r="H10" s="93" t="s">
        <v>0</v>
      </c>
      <c r="I10" s="93" t="s">
        <v>0</v>
      </c>
      <c r="J10" s="230" t="s">
        <v>0</v>
      </c>
      <c r="K10" s="105">
        <v>1868272</v>
      </c>
      <c r="L10" s="93" t="s">
        <v>385</v>
      </c>
      <c r="M10" s="93" t="s">
        <v>385</v>
      </c>
      <c r="N10" s="98" t="s">
        <v>0</v>
      </c>
      <c r="O10" s="93">
        <v>1895666</v>
      </c>
      <c r="P10" s="93" t="s">
        <v>0</v>
      </c>
      <c r="Q10" s="93" t="s">
        <v>0</v>
      </c>
      <c r="R10" s="230" t="s">
        <v>0</v>
      </c>
      <c r="S10" s="367">
        <v>1772826</v>
      </c>
      <c r="T10" s="230" t="s">
        <v>0</v>
      </c>
      <c r="U10" s="93">
        <v>1681508</v>
      </c>
      <c r="V10" s="98" t="s">
        <v>0</v>
      </c>
      <c r="W10" s="388">
        <v>1741823</v>
      </c>
      <c r="X10" s="98" t="s">
        <v>0</v>
      </c>
    </row>
    <row r="11" spans="1:24" ht="42.75" customHeight="1">
      <c r="A11" s="103">
        <v>15</v>
      </c>
      <c r="B11" s="223" t="s">
        <v>29</v>
      </c>
      <c r="C11" s="64">
        <v>190547</v>
      </c>
      <c r="D11" s="93" t="s">
        <v>4</v>
      </c>
      <c r="E11" s="242">
        <v>190547</v>
      </c>
      <c r="F11" s="101">
        <v>100</v>
      </c>
      <c r="G11" s="64">
        <v>266323</v>
      </c>
      <c r="H11" s="93" t="s">
        <v>4</v>
      </c>
      <c r="I11" s="105">
        <v>266323</v>
      </c>
      <c r="J11" s="256">
        <f>I11/E11*100</f>
        <v>139.76761638860754</v>
      </c>
      <c r="K11" s="105">
        <v>289864</v>
      </c>
      <c r="L11" s="93" t="s">
        <v>4</v>
      </c>
      <c r="M11" s="105">
        <v>289864</v>
      </c>
      <c r="N11" s="101">
        <f>M11/E11*100</f>
        <v>152.1220486284224</v>
      </c>
      <c r="O11" s="93">
        <v>94323</v>
      </c>
      <c r="P11" s="93" t="s">
        <v>4</v>
      </c>
      <c r="Q11" s="93">
        <v>94323</v>
      </c>
      <c r="R11" s="256">
        <f>Q11/E11*100</f>
        <v>49.50117293895994</v>
      </c>
      <c r="S11" s="367">
        <v>114036</v>
      </c>
      <c r="T11" s="256">
        <f>S11/E11*100</f>
        <v>59.846652007116354</v>
      </c>
      <c r="U11" s="93">
        <v>117919</v>
      </c>
      <c r="V11" s="101">
        <f>U11/E11*100</f>
        <v>61.88446944848253</v>
      </c>
      <c r="W11" s="388">
        <v>123616</v>
      </c>
      <c r="X11" s="101">
        <f t="shared" si="0"/>
        <v>64.87428298530021</v>
      </c>
    </row>
    <row r="12" spans="1:24" ht="42.75" customHeight="1">
      <c r="A12" s="103">
        <v>16</v>
      </c>
      <c r="B12" s="223" t="s">
        <v>256</v>
      </c>
      <c r="C12" s="64">
        <v>333521</v>
      </c>
      <c r="D12" s="93" t="s">
        <v>4</v>
      </c>
      <c r="E12" s="242">
        <v>333521</v>
      </c>
      <c r="F12" s="101">
        <v>100</v>
      </c>
      <c r="G12" s="64">
        <v>324665</v>
      </c>
      <c r="H12" s="93" t="s">
        <v>4</v>
      </c>
      <c r="I12" s="105">
        <v>324665</v>
      </c>
      <c r="J12" s="256">
        <f>I12/E12*100</f>
        <v>97.34469493675061</v>
      </c>
      <c r="K12" s="105">
        <v>239219</v>
      </c>
      <c r="L12" s="93" t="s">
        <v>4</v>
      </c>
      <c r="M12" s="105">
        <v>239219</v>
      </c>
      <c r="N12" s="101">
        <f>M12/E12*100</f>
        <v>71.72531864560253</v>
      </c>
      <c r="O12" s="93">
        <v>177034</v>
      </c>
      <c r="P12" s="93" t="s">
        <v>4</v>
      </c>
      <c r="Q12" s="93">
        <v>177034</v>
      </c>
      <c r="R12" s="256">
        <f>Q12/E12*100</f>
        <v>53.08031578221461</v>
      </c>
      <c r="S12" s="367">
        <v>146675</v>
      </c>
      <c r="T12" s="256">
        <f>S12/E12*100</f>
        <v>43.97774053208044</v>
      </c>
      <c r="U12" s="93">
        <v>202332</v>
      </c>
      <c r="V12" s="101">
        <f>U12/E12*100</f>
        <v>60.66544535426554</v>
      </c>
      <c r="W12" s="388">
        <v>257103</v>
      </c>
      <c r="X12" s="101">
        <f t="shared" si="0"/>
        <v>77.0874997376477</v>
      </c>
    </row>
    <row r="13" spans="1:24" ht="42.75" customHeight="1">
      <c r="A13" s="103">
        <v>17</v>
      </c>
      <c r="B13" s="223" t="s">
        <v>257</v>
      </c>
      <c r="C13" s="138">
        <v>2426095</v>
      </c>
      <c r="D13" s="93" t="s">
        <v>4</v>
      </c>
      <c r="E13" s="92">
        <v>2426095</v>
      </c>
      <c r="F13" s="101">
        <v>100</v>
      </c>
      <c r="G13" s="138">
        <v>2702699</v>
      </c>
      <c r="H13" s="93" t="s">
        <v>4</v>
      </c>
      <c r="I13" s="93">
        <v>2702699</v>
      </c>
      <c r="J13" s="256">
        <f>I13/E13*100</f>
        <v>111.40120234368398</v>
      </c>
      <c r="K13" s="93">
        <v>2476207</v>
      </c>
      <c r="L13" s="93" t="s">
        <v>4</v>
      </c>
      <c r="M13" s="93">
        <v>2476207</v>
      </c>
      <c r="N13" s="101">
        <f>M13/E13*100</f>
        <v>102.06554153897518</v>
      </c>
      <c r="O13" s="93" t="s">
        <v>0</v>
      </c>
      <c r="P13" s="93" t="s">
        <v>4</v>
      </c>
      <c r="Q13" s="93" t="s">
        <v>0</v>
      </c>
      <c r="R13" s="230" t="s">
        <v>0</v>
      </c>
      <c r="S13" s="368">
        <v>2725569</v>
      </c>
      <c r="T13" s="256">
        <f>S13/E13*100</f>
        <v>112.34386946924997</v>
      </c>
      <c r="U13" s="93">
        <v>3121521</v>
      </c>
      <c r="V13" s="256">
        <f>U13/E13*100</f>
        <v>128.66441751044374</v>
      </c>
      <c r="W13" s="92" t="s">
        <v>0</v>
      </c>
      <c r="X13" s="98" t="s">
        <v>0</v>
      </c>
    </row>
    <row r="14" spans="1:24" ht="42.75" customHeight="1">
      <c r="A14" s="103">
        <v>18</v>
      </c>
      <c r="B14" s="223" t="s">
        <v>31</v>
      </c>
      <c r="C14" s="138" t="s">
        <v>0</v>
      </c>
      <c r="D14" s="93" t="s">
        <v>4</v>
      </c>
      <c r="E14" s="92" t="s">
        <v>0</v>
      </c>
      <c r="F14" s="98" t="s">
        <v>0</v>
      </c>
      <c r="G14" s="138" t="s">
        <v>0</v>
      </c>
      <c r="H14" s="93" t="s">
        <v>4</v>
      </c>
      <c r="I14" s="93" t="s">
        <v>0</v>
      </c>
      <c r="J14" s="230" t="s">
        <v>0</v>
      </c>
      <c r="K14" s="93" t="s">
        <v>0</v>
      </c>
      <c r="L14" s="93" t="s">
        <v>4</v>
      </c>
      <c r="M14" s="93" t="s">
        <v>0</v>
      </c>
      <c r="N14" s="98" t="s">
        <v>0</v>
      </c>
      <c r="O14" s="93" t="s">
        <v>0</v>
      </c>
      <c r="P14" s="93" t="s">
        <v>4</v>
      </c>
      <c r="Q14" s="93" t="s">
        <v>0</v>
      </c>
      <c r="R14" s="230" t="s">
        <v>0</v>
      </c>
      <c r="S14" s="368" t="s">
        <v>0</v>
      </c>
      <c r="T14" s="230" t="s">
        <v>0</v>
      </c>
      <c r="U14" s="369" t="s">
        <v>0</v>
      </c>
      <c r="V14" s="230" t="s">
        <v>0</v>
      </c>
      <c r="W14" s="92" t="s">
        <v>0</v>
      </c>
      <c r="X14" s="98" t="s">
        <v>0</v>
      </c>
    </row>
    <row r="15" spans="1:24" ht="42.75" customHeight="1">
      <c r="A15" s="103">
        <v>19</v>
      </c>
      <c r="B15" s="223" t="s">
        <v>32</v>
      </c>
      <c r="C15" s="64">
        <v>4035949</v>
      </c>
      <c r="D15" s="105">
        <v>419857</v>
      </c>
      <c r="E15" s="242">
        <f>C15+D15</f>
        <v>4455806</v>
      </c>
      <c r="F15" s="101">
        <v>100</v>
      </c>
      <c r="G15" s="64">
        <v>3959963</v>
      </c>
      <c r="H15" s="105">
        <v>446814</v>
      </c>
      <c r="I15" s="105">
        <f>G15+H15</f>
        <v>4406777</v>
      </c>
      <c r="J15" s="256">
        <f>I15/E15*100</f>
        <v>98.89966035325595</v>
      </c>
      <c r="K15" s="105">
        <v>4063190</v>
      </c>
      <c r="L15" s="105">
        <v>457618</v>
      </c>
      <c r="M15" s="105">
        <f>K15+L15</f>
        <v>4520808</v>
      </c>
      <c r="N15" s="101">
        <f>M15/E15*100</f>
        <v>101.45881575634128</v>
      </c>
      <c r="O15" s="93">
        <v>4377265</v>
      </c>
      <c r="P15" s="93">
        <v>462478</v>
      </c>
      <c r="Q15" s="93">
        <f>O15+P15</f>
        <v>4839743</v>
      </c>
      <c r="R15" s="256">
        <f>Q15/E15*100</f>
        <v>108.61655556817328</v>
      </c>
      <c r="S15" s="367">
        <v>5316889</v>
      </c>
      <c r="T15" s="256">
        <f>S15/E15*100</f>
        <v>119.32496612285183</v>
      </c>
      <c r="U15" s="93">
        <v>5515219</v>
      </c>
      <c r="V15" s="101">
        <f>U15/E15*100</f>
        <v>123.77601268996001</v>
      </c>
      <c r="W15" s="388">
        <v>5213042</v>
      </c>
      <c r="X15" s="101">
        <f t="shared" si="0"/>
        <v>116.99436645132215</v>
      </c>
    </row>
    <row r="16" spans="1:24" ht="42.75" customHeight="1">
      <c r="A16" s="103">
        <v>20</v>
      </c>
      <c r="B16" s="223" t="s">
        <v>258</v>
      </c>
      <c r="C16" s="64">
        <v>561008</v>
      </c>
      <c r="D16" s="93" t="s">
        <v>0</v>
      </c>
      <c r="E16" s="92" t="s">
        <v>0</v>
      </c>
      <c r="F16" s="101">
        <v>100</v>
      </c>
      <c r="G16" s="64">
        <v>603280</v>
      </c>
      <c r="H16" s="93" t="s">
        <v>0</v>
      </c>
      <c r="I16" s="93" t="s">
        <v>0</v>
      </c>
      <c r="J16" s="230" t="s">
        <v>0</v>
      </c>
      <c r="K16" s="105">
        <v>629885</v>
      </c>
      <c r="L16" s="93" t="s">
        <v>0</v>
      </c>
      <c r="M16" s="93" t="s">
        <v>385</v>
      </c>
      <c r="N16" s="98" t="s">
        <v>0</v>
      </c>
      <c r="O16" s="93">
        <v>794996</v>
      </c>
      <c r="P16" s="93" t="s">
        <v>0</v>
      </c>
      <c r="Q16" s="93" t="s">
        <v>0</v>
      </c>
      <c r="R16" s="230" t="s">
        <v>0</v>
      </c>
      <c r="S16" s="367">
        <v>1000533</v>
      </c>
      <c r="T16" s="230" t="s">
        <v>0</v>
      </c>
      <c r="U16" s="93">
        <v>825577</v>
      </c>
      <c r="V16" s="98" t="s">
        <v>0</v>
      </c>
      <c r="W16" s="388">
        <v>713527</v>
      </c>
      <c r="X16" s="98" t="s">
        <v>0</v>
      </c>
    </row>
    <row r="17" spans="1:24" ht="42.75" customHeight="1">
      <c r="A17" s="103">
        <v>21</v>
      </c>
      <c r="B17" s="223" t="s">
        <v>33</v>
      </c>
      <c r="C17" s="138" t="s">
        <v>0</v>
      </c>
      <c r="D17" s="93" t="s">
        <v>4</v>
      </c>
      <c r="E17" s="92" t="s">
        <v>0</v>
      </c>
      <c r="F17" s="93" t="s">
        <v>0</v>
      </c>
      <c r="G17" s="138" t="s">
        <v>0</v>
      </c>
      <c r="H17" s="93" t="s">
        <v>158</v>
      </c>
      <c r="I17" s="93" t="s">
        <v>0</v>
      </c>
      <c r="J17" s="230" t="s">
        <v>0</v>
      </c>
      <c r="K17" s="93" t="s">
        <v>4</v>
      </c>
      <c r="L17" s="93" t="s">
        <v>158</v>
      </c>
      <c r="M17" s="93" t="s">
        <v>158</v>
      </c>
      <c r="N17" s="98" t="s">
        <v>158</v>
      </c>
      <c r="O17" s="93" t="s">
        <v>4</v>
      </c>
      <c r="P17" s="93" t="s">
        <v>4</v>
      </c>
      <c r="Q17" s="93" t="s">
        <v>4</v>
      </c>
      <c r="R17" s="230" t="s">
        <v>4</v>
      </c>
      <c r="S17" s="368" t="s">
        <v>4</v>
      </c>
      <c r="T17" s="230" t="s">
        <v>4</v>
      </c>
      <c r="U17" s="93" t="s">
        <v>4</v>
      </c>
      <c r="V17" s="230" t="s">
        <v>4</v>
      </c>
      <c r="W17" s="394" t="s">
        <v>158</v>
      </c>
      <c r="X17" s="98" t="s">
        <v>0</v>
      </c>
    </row>
    <row r="18" spans="1:24" ht="42.75" customHeight="1">
      <c r="A18" s="103">
        <v>22</v>
      </c>
      <c r="B18" s="223" t="s">
        <v>34</v>
      </c>
      <c r="C18" s="64">
        <v>153272</v>
      </c>
      <c r="D18" s="105">
        <v>560665</v>
      </c>
      <c r="E18" s="242">
        <f>C18+D18</f>
        <v>713937</v>
      </c>
      <c r="F18" s="101">
        <v>100</v>
      </c>
      <c r="G18" s="64">
        <v>144223</v>
      </c>
      <c r="H18" s="105">
        <v>508644</v>
      </c>
      <c r="I18" s="105">
        <f>G18+H18</f>
        <v>652867</v>
      </c>
      <c r="J18" s="256">
        <f>I18/E18*100</f>
        <v>91.44602394889185</v>
      </c>
      <c r="K18" s="105">
        <v>209144</v>
      </c>
      <c r="L18" s="105">
        <v>504150</v>
      </c>
      <c r="M18" s="105">
        <f>K18+L18</f>
        <v>713294</v>
      </c>
      <c r="N18" s="101">
        <f>M18/E18*100</f>
        <v>99.90993603077023</v>
      </c>
      <c r="O18" s="93">
        <v>216003</v>
      </c>
      <c r="P18" s="93">
        <v>517906</v>
      </c>
      <c r="Q18" s="93">
        <f>O18+P18</f>
        <v>733909</v>
      </c>
      <c r="R18" s="256">
        <f>Q18/E18*100</f>
        <v>102.79744571299709</v>
      </c>
      <c r="S18" s="367">
        <v>642802</v>
      </c>
      <c r="T18" s="256">
        <f>S18/E18*100</f>
        <v>90.036235690264</v>
      </c>
      <c r="U18" s="93">
        <v>721911</v>
      </c>
      <c r="V18" s="101">
        <f>U18/E18*100</f>
        <v>101.11690527315436</v>
      </c>
      <c r="W18" s="390">
        <v>886797</v>
      </c>
      <c r="X18" s="101">
        <f t="shared" si="0"/>
        <v>124.21222040600222</v>
      </c>
    </row>
    <row r="19" spans="1:24" ht="42.75" customHeight="1">
      <c r="A19" s="103">
        <v>23</v>
      </c>
      <c r="B19" s="223" t="s">
        <v>260</v>
      </c>
      <c r="C19" s="64">
        <v>280590</v>
      </c>
      <c r="D19" s="93" t="s">
        <v>4</v>
      </c>
      <c r="E19" s="242">
        <v>280590</v>
      </c>
      <c r="F19" s="101">
        <v>100</v>
      </c>
      <c r="G19" s="64">
        <v>278423</v>
      </c>
      <c r="H19" s="93" t="s">
        <v>4</v>
      </c>
      <c r="I19" s="105">
        <v>278423</v>
      </c>
      <c r="J19" s="256">
        <f>I19/E19*100</f>
        <v>99.22769877757582</v>
      </c>
      <c r="K19" s="105">
        <v>237270</v>
      </c>
      <c r="L19" s="93" t="s">
        <v>4</v>
      </c>
      <c r="M19" s="105">
        <v>237270</v>
      </c>
      <c r="N19" s="101">
        <f>M19/E19*100</f>
        <v>84.56110338928686</v>
      </c>
      <c r="O19" s="93">
        <v>187260</v>
      </c>
      <c r="P19" s="93" t="s">
        <v>0</v>
      </c>
      <c r="Q19" s="93" t="s">
        <v>0</v>
      </c>
      <c r="R19" s="230" t="s">
        <v>0</v>
      </c>
      <c r="S19" s="367">
        <v>259140</v>
      </c>
      <c r="T19" s="256">
        <f aca="true" t="shared" si="1" ref="T19:T27">S19/E19*100</f>
        <v>92.35539399123276</v>
      </c>
      <c r="U19" s="93">
        <v>297063</v>
      </c>
      <c r="V19" s="101">
        <f>U19/E19*100</f>
        <v>105.87084357960012</v>
      </c>
      <c r="W19" s="388">
        <v>359553</v>
      </c>
      <c r="X19" s="101">
        <f t="shared" si="0"/>
        <v>128.1417726932535</v>
      </c>
    </row>
    <row r="20" spans="1:24" ht="42.75" customHeight="1">
      <c r="A20" s="103">
        <v>24</v>
      </c>
      <c r="B20" s="223" t="s">
        <v>261</v>
      </c>
      <c r="C20" s="64">
        <v>2792153</v>
      </c>
      <c r="D20" s="93" t="s">
        <v>0</v>
      </c>
      <c r="E20" s="92" t="s">
        <v>0</v>
      </c>
      <c r="F20" s="93" t="s">
        <v>0</v>
      </c>
      <c r="G20" s="64">
        <v>2342808</v>
      </c>
      <c r="H20" s="93" t="s">
        <v>0</v>
      </c>
      <c r="I20" s="93" t="s">
        <v>0</v>
      </c>
      <c r="J20" s="230" t="s">
        <v>0</v>
      </c>
      <c r="K20" s="105">
        <v>2429575</v>
      </c>
      <c r="L20" s="93" t="s">
        <v>0</v>
      </c>
      <c r="M20" s="93" t="s">
        <v>0</v>
      </c>
      <c r="N20" s="98" t="s">
        <v>0</v>
      </c>
      <c r="O20" s="93">
        <v>1591027</v>
      </c>
      <c r="P20" s="93" t="s">
        <v>0</v>
      </c>
      <c r="Q20" s="93" t="s">
        <v>0</v>
      </c>
      <c r="R20" s="230" t="s">
        <v>0</v>
      </c>
      <c r="S20" s="367">
        <v>2395654</v>
      </c>
      <c r="T20" s="230" t="s">
        <v>0</v>
      </c>
      <c r="U20" s="93">
        <v>2892099</v>
      </c>
      <c r="V20" s="98" t="s">
        <v>0</v>
      </c>
      <c r="W20" s="388">
        <v>4130275</v>
      </c>
      <c r="X20" s="98" t="s">
        <v>0</v>
      </c>
    </row>
    <row r="21" spans="1:24" ht="42.75" customHeight="1">
      <c r="A21" s="103">
        <v>25</v>
      </c>
      <c r="B21" s="223" t="s">
        <v>262</v>
      </c>
      <c r="C21" s="64">
        <v>3272245</v>
      </c>
      <c r="D21" s="105">
        <v>90970</v>
      </c>
      <c r="E21" s="242">
        <f>C21+D21</f>
        <v>3363215</v>
      </c>
      <c r="F21" s="101">
        <v>100</v>
      </c>
      <c r="G21" s="64">
        <v>2746475</v>
      </c>
      <c r="H21" s="105">
        <v>62188</v>
      </c>
      <c r="I21" s="105">
        <f>G21+H21</f>
        <v>2808663</v>
      </c>
      <c r="J21" s="256">
        <f>I21/E21*100</f>
        <v>83.51125336917205</v>
      </c>
      <c r="K21" s="105">
        <v>2922123</v>
      </c>
      <c r="L21" s="105">
        <v>99570</v>
      </c>
      <c r="M21" s="105">
        <f>K21+L21</f>
        <v>3021693</v>
      </c>
      <c r="N21" s="101">
        <f>M21/E21*100</f>
        <v>89.84537117014524</v>
      </c>
      <c r="O21" s="93">
        <v>2799128</v>
      </c>
      <c r="P21" s="93">
        <v>94900</v>
      </c>
      <c r="Q21" s="93">
        <f>O21+P21</f>
        <v>2894028</v>
      </c>
      <c r="R21" s="256">
        <f>Q21/E21*100</f>
        <v>86.04944970809181</v>
      </c>
      <c r="S21" s="367">
        <v>3050262</v>
      </c>
      <c r="T21" s="256">
        <f t="shared" si="1"/>
        <v>90.69482623025884</v>
      </c>
      <c r="U21" s="93">
        <v>2931026</v>
      </c>
      <c r="V21" s="101">
        <f>U21/E21*100</f>
        <v>87.14952805574428</v>
      </c>
      <c r="W21" s="388">
        <v>2689825</v>
      </c>
      <c r="X21" s="101">
        <f t="shared" si="0"/>
        <v>79.97778910952763</v>
      </c>
    </row>
    <row r="22" spans="1:24" ht="42.75" customHeight="1">
      <c r="A22" s="103">
        <v>26</v>
      </c>
      <c r="B22" s="223" t="s">
        <v>35</v>
      </c>
      <c r="C22" s="64">
        <v>1567477</v>
      </c>
      <c r="D22" s="105">
        <v>49864</v>
      </c>
      <c r="E22" s="242">
        <f>C22+D22</f>
        <v>1617341</v>
      </c>
      <c r="F22" s="101">
        <v>100</v>
      </c>
      <c r="G22" s="64">
        <v>1325661</v>
      </c>
      <c r="H22" s="105">
        <v>49223</v>
      </c>
      <c r="I22" s="105">
        <f>G22+H22</f>
        <v>1374884</v>
      </c>
      <c r="J22" s="256">
        <f>I22/E22*100</f>
        <v>85.00891277720653</v>
      </c>
      <c r="K22" s="105">
        <v>1018241</v>
      </c>
      <c r="L22" s="105">
        <v>36902</v>
      </c>
      <c r="M22" s="105">
        <f>K22+L22</f>
        <v>1055143</v>
      </c>
      <c r="N22" s="101">
        <f>M22/E22*100</f>
        <v>65.23936510605989</v>
      </c>
      <c r="O22" s="93">
        <v>1100286</v>
      </c>
      <c r="P22" s="93">
        <v>53256</v>
      </c>
      <c r="Q22" s="93">
        <f>O22+P22</f>
        <v>1153542</v>
      </c>
      <c r="R22" s="256">
        <f>Q22/E22*100</f>
        <v>71.32336347127786</v>
      </c>
      <c r="S22" s="367">
        <v>1219809</v>
      </c>
      <c r="T22" s="256">
        <f t="shared" si="1"/>
        <v>75.4206441313242</v>
      </c>
      <c r="U22" s="93">
        <v>2532099</v>
      </c>
      <c r="V22" s="101">
        <f>U22/E22*100</f>
        <v>156.55937739784002</v>
      </c>
      <c r="W22" s="388">
        <v>2667452</v>
      </c>
      <c r="X22" s="101">
        <f t="shared" si="0"/>
        <v>164.92823714974145</v>
      </c>
    </row>
    <row r="23" spans="1:24" ht="42.75" customHeight="1">
      <c r="A23" s="103">
        <v>27</v>
      </c>
      <c r="B23" s="223" t="s">
        <v>36</v>
      </c>
      <c r="C23" s="64">
        <v>10203408</v>
      </c>
      <c r="D23" s="105">
        <v>563951</v>
      </c>
      <c r="E23" s="242">
        <f>C23+D23</f>
        <v>10767359</v>
      </c>
      <c r="F23" s="101">
        <v>100</v>
      </c>
      <c r="G23" s="64">
        <v>9776106</v>
      </c>
      <c r="H23" s="105">
        <v>491762</v>
      </c>
      <c r="I23" s="105">
        <f>G23+H23</f>
        <v>10267868</v>
      </c>
      <c r="J23" s="256">
        <f>I23/E23*100</f>
        <v>95.36106300532936</v>
      </c>
      <c r="K23" s="105">
        <v>1803750</v>
      </c>
      <c r="L23" s="93" t="s">
        <v>0</v>
      </c>
      <c r="M23" s="93" t="s">
        <v>0</v>
      </c>
      <c r="N23" s="98" t="s">
        <v>0</v>
      </c>
      <c r="O23" s="93">
        <v>1650736</v>
      </c>
      <c r="P23" s="93">
        <v>272865</v>
      </c>
      <c r="Q23" s="93">
        <f>O23+P23</f>
        <v>1923601</v>
      </c>
      <c r="R23" s="256">
        <f>Q23/E23*100</f>
        <v>17.865114370199787</v>
      </c>
      <c r="S23" s="367">
        <v>1988442</v>
      </c>
      <c r="T23" s="256">
        <f t="shared" si="1"/>
        <v>18.467314036803266</v>
      </c>
      <c r="U23" s="93">
        <v>2003192</v>
      </c>
      <c r="V23" s="101">
        <f>U23/E23*100</f>
        <v>18.60430213202699</v>
      </c>
      <c r="W23" s="388">
        <v>1498097</v>
      </c>
      <c r="X23" s="101">
        <f t="shared" si="0"/>
        <v>13.913318948499814</v>
      </c>
    </row>
    <row r="24" spans="1:24" ht="42.75" customHeight="1">
      <c r="A24" s="103">
        <v>28</v>
      </c>
      <c r="B24" s="223" t="s">
        <v>37</v>
      </c>
      <c r="C24" s="138" t="s">
        <v>4</v>
      </c>
      <c r="D24" s="93" t="s">
        <v>4</v>
      </c>
      <c r="E24" s="92" t="s">
        <v>4</v>
      </c>
      <c r="F24" s="98" t="s">
        <v>4</v>
      </c>
      <c r="G24" s="138" t="s">
        <v>4</v>
      </c>
      <c r="H24" s="93" t="s">
        <v>4</v>
      </c>
      <c r="I24" s="93" t="s">
        <v>4</v>
      </c>
      <c r="J24" s="230" t="s">
        <v>4</v>
      </c>
      <c r="K24" s="105">
        <v>697915</v>
      </c>
      <c r="L24" s="93" t="s">
        <v>0</v>
      </c>
      <c r="M24" s="93" t="s">
        <v>0</v>
      </c>
      <c r="N24" s="98" t="s">
        <v>4</v>
      </c>
      <c r="O24" s="93">
        <v>310812</v>
      </c>
      <c r="P24" s="93" t="s">
        <v>0</v>
      </c>
      <c r="Q24" s="93" t="s">
        <v>0</v>
      </c>
      <c r="R24" s="230" t="s">
        <v>4</v>
      </c>
      <c r="S24" s="367">
        <v>629953</v>
      </c>
      <c r="T24" s="230" t="s">
        <v>4</v>
      </c>
      <c r="U24" s="93">
        <v>491968</v>
      </c>
      <c r="V24" s="98" t="s">
        <v>4</v>
      </c>
      <c r="W24" s="388">
        <v>297029</v>
      </c>
      <c r="X24" s="98" t="s">
        <v>4</v>
      </c>
    </row>
    <row r="25" spans="1:24" ht="42.75" customHeight="1">
      <c r="A25" s="103">
        <v>29</v>
      </c>
      <c r="B25" s="223" t="s">
        <v>38</v>
      </c>
      <c r="C25" s="138" t="s">
        <v>4</v>
      </c>
      <c r="D25" s="93" t="s">
        <v>4</v>
      </c>
      <c r="E25" s="92" t="s">
        <v>4</v>
      </c>
      <c r="F25" s="98" t="s">
        <v>4</v>
      </c>
      <c r="G25" s="138" t="s">
        <v>4</v>
      </c>
      <c r="H25" s="93" t="s">
        <v>4</v>
      </c>
      <c r="I25" s="93" t="s">
        <v>4</v>
      </c>
      <c r="J25" s="230" t="s">
        <v>4</v>
      </c>
      <c r="K25" s="105">
        <v>7018883</v>
      </c>
      <c r="L25" s="93" t="s">
        <v>4</v>
      </c>
      <c r="M25" s="105">
        <v>7018883</v>
      </c>
      <c r="N25" s="98" t="s">
        <v>4</v>
      </c>
      <c r="O25" s="93">
        <v>5111499</v>
      </c>
      <c r="P25" s="93" t="s">
        <v>4</v>
      </c>
      <c r="Q25" s="93">
        <v>5111499</v>
      </c>
      <c r="R25" s="230" t="s">
        <v>4</v>
      </c>
      <c r="S25" s="367">
        <v>5569892</v>
      </c>
      <c r="T25" s="230" t="s">
        <v>4</v>
      </c>
      <c r="U25" s="93">
        <v>5510243</v>
      </c>
      <c r="V25" s="98" t="s">
        <v>4</v>
      </c>
      <c r="W25" s="388">
        <v>6285417</v>
      </c>
      <c r="X25" s="98" t="s">
        <v>4</v>
      </c>
    </row>
    <row r="26" spans="1:24" ht="42.75" customHeight="1">
      <c r="A26" s="103">
        <v>30</v>
      </c>
      <c r="B26" s="223" t="s">
        <v>39</v>
      </c>
      <c r="C26" s="64">
        <v>1437421</v>
      </c>
      <c r="D26" s="105">
        <v>254917</v>
      </c>
      <c r="E26" s="242">
        <f>C26+D26</f>
        <v>1692338</v>
      </c>
      <c r="F26" s="101">
        <v>100</v>
      </c>
      <c r="G26" s="64">
        <v>1449300</v>
      </c>
      <c r="H26" s="105">
        <v>269635</v>
      </c>
      <c r="I26" s="105">
        <f>G26+H26</f>
        <v>1718935</v>
      </c>
      <c r="J26" s="256">
        <f>I26/E26*100</f>
        <v>101.57161276293508</v>
      </c>
      <c r="K26" s="105">
        <v>1481181</v>
      </c>
      <c r="L26" s="93" t="s">
        <v>0</v>
      </c>
      <c r="M26" s="93" t="s">
        <v>0</v>
      </c>
      <c r="N26" s="98" t="s">
        <v>0</v>
      </c>
      <c r="O26" s="93">
        <v>1393198</v>
      </c>
      <c r="P26" s="93">
        <v>337125</v>
      </c>
      <c r="Q26" s="93">
        <f>O26+P26</f>
        <v>1730323</v>
      </c>
      <c r="R26" s="256">
        <f>Q26/E26*100</f>
        <v>102.24452798436245</v>
      </c>
      <c r="S26" s="367">
        <v>2518971</v>
      </c>
      <c r="T26" s="256">
        <f t="shared" si="1"/>
        <v>148.8456206738843</v>
      </c>
      <c r="U26" s="93">
        <v>3120492</v>
      </c>
      <c r="V26" s="101">
        <f>U26/E26*100</f>
        <v>184.38940684425924</v>
      </c>
      <c r="W26" s="388">
        <v>3032269</v>
      </c>
      <c r="X26" s="101">
        <f t="shared" si="0"/>
        <v>179.17632293312565</v>
      </c>
    </row>
    <row r="27" spans="1:24" ht="42.75" customHeight="1">
      <c r="A27" s="103">
        <v>31</v>
      </c>
      <c r="B27" s="223" t="s">
        <v>40</v>
      </c>
      <c r="C27" s="64">
        <v>832233</v>
      </c>
      <c r="D27" s="105">
        <v>101959</v>
      </c>
      <c r="E27" s="242">
        <f>C27+D27</f>
        <v>934192</v>
      </c>
      <c r="F27" s="101">
        <v>100</v>
      </c>
      <c r="G27" s="64">
        <v>975154</v>
      </c>
      <c r="H27" s="93" t="s">
        <v>0</v>
      </c>
      <c r="I27" s="93" t="s">
        <v>0</v>
      </c>
      <c r="J27" s="230" t="s">
        <v>0</v>
      </c>
      <c r="K27" s="105">
        <v>1132324</v>
      </c>
      <c r="L27" s="105">
        <v>141452</v>
      </c>
      <c r="M27" s="105">
        <f>K27+L27</f>
        <v>1273776</v>
      </c>
      <c r="N27" s="101">
        <f>M27/E27*100</f>
        <v>136.35055748711187</v>
      </c>
      <c r="O27" s="93">
        <v>1249655</v>
      </c>
      <c r="P27" s="93" t="s">
        <v>0</v>
      </c>
      <c r="Q27" s="93" t="s">
        <v>0</v>
      </c>
      <c r="R27" s="230" t="s">
        <v>0</v>
      </c>
      <c r="S27" s="367">
        <v>1726748</v>
      </c>
      <c r="T27" s="256">
        <f t="shared" si="1"/>
        <v>184.83866271601553</v>
      </c>
      <c r="U27" s="93">
        <v>1848122</v>
      </c>
      <c r="V27" s="101">
        <f>U27/E27*100</f>
        <v>197.83106684707212</v>
      </c>
      <c r="W27" s="388">
        <v>2186328</v>
      </c>
      <c r="X27" s="101">
        <f t="shared" si="0"/>
        <v>234.03411718361963</v>
      </c>
    </row>
    <row r="28" spans="1:24" ht="42.75" customHeight="1">
      <c r="A28" s="104">
        <v>32</v>
      </c>
      <c r="B28" s="225" t="s">
        <v>41</v>
      </c>
      <c r="C28" s="250">
        <v>188154</v>
      </c>
      <c r="D28" s="238" t="s">
        <v>0</v>
      </c>
      <c r="E28" s="238" t="s">
        <v>0</v>
      </c>
      <c r="F28" s="231" t="s">
        <v>0</v>
      </c>
      <c r="G28" s="250">
        <v>245117</v>
      </c>
      <c r="H28" s="238" t="s">
        <v>0</v>
      </c>
      <c r="I28" s="238" t="s">
        <v>0</v>
      </c>
      <c r="J28" s="231" t="s">
        <v>0</v>
      </c>
      <c r="K28" s="238" t="s">
        <v>0</v>
      </c>
      <c r="L28" s="238" t="s">
        <v>0</v>
      </c>
      <c r="M28" s="238" t="s">
        <v>0</v>
      </c>
      <c r="N28" s="99" t="s">
        <v>0</v>
      </c>
      <c r="O28" s="238">
        <v>168172</v>
      </c>
      <c r="P28" s="238" t="s">
        <v>0</v>
      </c>
      <c r="Q28" s="238" t="s">
        <v>0</v>
      </c>
      <c r="R28" s="231" t="s">
        <v>0</v>
      </c>
      <c r="S28" s="250">
        <v>182725</v>
      </c>
      <c r="T28" s="231" t="s">
        <v>0</v>
      </c>
      <c r="U28" s="238">
        <v>258403</v>
      </c>
      <c r="V28" s="99" t="s">
        <v>0</v>
      </c>
      <c r="W28" s="391">
        <v>415683</v>
      </c>
      <c r="X28" s="99" t="s">
        <v>0</v>
      </c>
    </row>
    <row r="29" ht="25.5" customHeight="1">
      <c r="W29" s="38">
        <v>3213972</v>
      </c>
    </row>
    <row r="30" ht="25.5" customHeight="1">
      <c r="W30" s="38">
        <f>SUM(W29:W29)</f>
        <v>3213972</v>
      </c>
    </row>
  </sheetData>
  <mergeCells count="9">
    <mergeCell ref="W2:X2"/>
    <mergeCell ref="A4:B4"/>
    <mergeCell ref="A2:B3"/>
    <mergeCell ref="U2:V2"/>
    <mergeCell ref="O2:R2"/>
    <mergeCell ref="G2:J2"/>
    <mergeCell ref="C2:F2"/>
    <mergeCell ref="S2:T2"/>
    <mergeCell ref="K2:N2"/>
  </mergeCells>
  <printOptions/>
  <pageMargins left="0.7874015748031497" right="0.7874015748031497" top="0.7874015748031497" bottom="0.7874015748031497" header="0.5118110236220472" footer="0.15748031496062992"/>
  <pageSetup horizontalDpi="300" verticalDpi="300" orientation="portrait" paperSize="9" scale="66" r:id="rId1"/>
  <colBreaks count="1" manualBreakCount="1">
    <brk id="14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417"/>
  <sheetViews>
    <sheetView zoomScaleSheetLayoutView="75" workbookViewId="0" topLeftCell="A1">
      <pane xSplit="6" topLeftCell="G1" activePane="topRight" state="frozen"/>
      <selection pane="topLeft" activeCell="A2" sqref="A2:B3"/>
      <selection pane="topRight" activeCell="A1" sqref="A1"/>
    </sheetView>
  </sheetViews>
  <sheetFormatPr defaultColWidth="9.00390625" defaultRowHeight="45" customHeight="1"/>
  <cols>
    <col min="1" max="1" width="3.50390625" style="34" customWidth="1"/>
    <col min="2" max="2" width="11.625" style="34" customWidth="1"/>
    <col min="3" max="5" width="12.00390625" style="34" customWidth="1"/>
    <col min="6" max="6" width="4.625" style="34" customWidth="1"/>
    <col min="7" max="9" width="12.625" style="34" customWidth="1"/>
    <col min="10" max="10" width="4.625" style="34" customWidth="1"/>
    <col min="11" max="11" width="12.125" style="34" bestFit="1" customWidth="1"/>
    <col min="12" max="13" width="12.125" style="34" customWidth="1"/>
    <col min="14" max="14" width="4.625" style="34" customWidth="1"/>
    <col min="15" max="15" width="12.125" style="34" bestFit="1" customWidth="1"/>
    <col min="16" max="17" width="12.125" style="34" customWidth="1"/>
    <col min="18" max="18" width="6.625" style="34" customWidth="1"/>
    <col min="19" max="19" width="15.625" style="370" customWidth="1"/>
    <col min="20" max="20" width="10.625" style="34" customWidth="1"/>
    <col min="21" max="21" width="15.625" style="34" customWidth="1"/>
    <col min="22" max="22" width="10.625" style="34" customWidth="1"/>
    <col min="23" max="23" width="15.625" style="34" customWidth="1"/>
    <col min="24" max="24" width="10.625" style="34" customWidth="1"/>
    <col min="25" max="16384" width="9.00390625" style="34" customWidth="1"/>
  </cols>
  <sheetData>
    <row r="1" spans="1:24" s="13" customFormat="1" ht="45" customHeight="1">
      <c r="A1" s="12" t="s">
        <v>156</v>
      </c>
      <c r="B1" s="12"/>
      <c r="R1" s="634" t="s">
        <v>244</v>
      </c>
      <c r="S1" s="634"/>
      <c r="T1" s="634"/>
      <c r="U1" s="634"/>
      <c r="V1" s="634"/>
      <c r="W1" s="634"/>
      <c r="X1" s="634"/>
    </row>
    <row r="2" spans="1:24" ht="45" customHeight="1">
      <c r="A2" s="549" t="s">
        <v>76</v>
      </c>
      <c r="B2" s="630"/>
      <c r="C2" s="629" t="s">
        <v>263</v>
      </c>
      <c r="D2" s="549"/>
      <c r="E2" s="549"/>
      <c r="F2" s="549"/>
      <c r="G2" s="629" t="s">
        <v>264</v>
      </c>
      <c r="H2" s="549"/>
      <c r="I2" s="549"/>
      <c r="J2" s="550"/>
      <c r="K2" s="630" t="s">
        <v>265</v>
      </c>
      <c r="L2" s="631"/>
      <c r="M2" s="631"/>
      <c r="N2" s="631"/>
      <c r="O2" s="630" t="s">
        <v>266</v>
      </c>
      <c r="P2" s="631"/>
      <c r="Q2" s="631"/>
      <c r="R2" s="635"/>
      <c r="S2" s="633" t="s">
        <v>269</v>
      </c>
      <c r="T2" s="635"/>
      <c r="U2" s="630" t="s">
        <v>267</v>
      </c>
      <c r="V2" s="631"/>
      <c r="W2" s="633" t="s">
        <v>297</v>
      </c>
      <c r="X2" s="631"/>
    </row>
    <row r="3" spans="1:24" ht="45" customHeight="1">
      <c r="A3" s="551"/>
      <c r="B3" s="632"/>
      <c r="C3" s="328" t="s">
        <v>231</v>
      </c>
      <c r="D3" s="269" t="s">
        <v>232</v>
      </c>
      <c r="E3" s="269" t="s">
        <v>82</v>
      </c>
      <c r="F3" s="329" t="s">
        <v>79</v>
      </c>
      <c r="G3" s="330" t="s">
        <v>231</v>
      </c>
      <c r="H3" s="331" t="s">
        <v>232</v>
      </c>
      <c r="I3" s="331" t="s">
        <v>82</v>
      </c>
      <c r="J3" s="332" t="s">
        <v>79</v>
      </c>
      <c r="K3" s="269" t="s">
        <v>231</v>
      </c>
      <c r="L3" s="269" t="s">
        <v>232</v>
      </c>
      <c r="M3" s="269" t="s">
        <v>82</v>
      </c>
      <c r="N3" s="333" t="s">
        <v>79</v>
      </c>
      <c r="O3" s="269" t="s">
        <v>231</v>
      </c>
      <c r="P3" s="269" t="s">
        <v>232</v>
      </c>
      <c r="Q3" s="269" t="s">
        <v>82</v>
      </c>
      <c r="R3" s="332" t="s">
        <v>79</v>
      </c>
      <c r="S3" s="377"/>
      <c r="T3" s="332" t="s">
        <v>79</v>
      </c>
      <c r="U3" s="327"/>
      <c r="V3" s="329" t="s">
        <v>79</v>
      </c>
      <c r="W3" s="405"/>
      <c r="X3" s="329" t="s">
        <v>79</v>
      </c>
    </row>
    <row r="4" spans="1:24" s="13" customFormat="1" ht="45" customHeight="1">
      <c r="A4" s="627" t="s">
        <v>354</v>
      </c>
      <c r="B4" s="628"/>
      <c r="C4" s="334">
        <v>32963529</v>
      </c>
      <c r="D4" s="335">
        <v>3435343</v>
      </c>
      <c r="E4" s="336">
        <f>D4+C4</f>
        <v>36398872</v>
      </c>
      <c r="F4" s="337">
        <v>100</v>
      </c>
      <c r="G4" s="334">
        <v>31663674</v>
      </c>
      <c r="H4" s="335">
        <v>3284717</v>
      </c>
      <c r="I4" s="335">
        <f>G4+H4</f>
        <v>34948391</v>
      </c>
      <c r="J4" s="338">
        <f>I4/E4*100</f>
        <v>96.0150385978994</v>
      </c>
      <c r="K4" s="335">
        <v>30679597</v>
      </c>
      <c r="L4" s="335">
        <v>3231593</v>
      </c>
      <c r="M4" s="335">
        <f>K4+L4</f>
        <v>33911190</v>
      </c>
      <c r="N4" s="337">
        <f>M4/E4*100</f>
        <v>93.16549699672012</v>
      </c>
      <c r="O4" s="339">
        <v>27532713</v>
      </c>
      <c r="P4" s="339">
        <v>3374662</v>
      </c>
      <c r="Q4" s="339">
        <f>O4+P4</f>
        <v>30907375</v>
      </c>
      <c r="R4" s="285">
        <f>Q4/E4*100</f>
        <v>84.91300224908068</v>
      </c>
      <c r="S4" s="371">
        <v>34122069</v>
      </c>
      <c r="T4" s="372">
        <f>S4/E4*100</f>
        <v>93.74485286247332</v>
      </c>
      <c r="U4" s="340">
        <v>37699592</v>
      </c>
      <c r="V4" s="337">
        <f>U4/E4*100</f>
        <v>103.57351733317451</v>
      </c>
      <c r="W4" s="387">
        <v>39525431</v>
      </c>
      <c r="X4" s="337">
        <f>W4/E4*100</f>
        <v>108.589713988939</v>
      </c>
    </row>
    <row r="5" spans="1:24" ht="45" customHeight="1">
      <c r="A5" s="7">
        <v>9</v>
      </c>
      <c r="B5" s="341" t="s">
        <v>27</v>
      </c>
      <c r="C5" s="342">
        <v>165722</v>
      </c>
      <c r="D5" s="6">
        <v>759784</v>
      </c>
      <c r="E5" s="343">
        <f>D5+C5</f>
        <v>925506</v>
      </c>
      <c r="F5" s="344">
        <v>100</v>
      </c>
      <c r="G5" s="342">
        <v>165104</v>
      </c>
      <c r="H5" s="6">
        <v>791112</v>
      </c>
      <c r="I5" s="6">
        <f>G5+H5</f>
        <v>956216</v>
      </c>
      <c r="J5" s="345">
        <f>I5/E5*100</f>
        <v>103.31818486319915</v>
      </c>
      <c r="K5" s="6">
        <v>146735</v>
      </c>
      <c r="L5" s="6">
        <v>830928</v>
      </c>
      <c r="M5" s="6">
        <f>K5+L5</f>
        <v>977663</v>
      </c>
      <c r="N5" s="344">
        <f>M5/E5*100</f>
        <v>105.63551181731938</v>
      </c>
      <c r="O5" s="346">
        <v>170621</v>
      </c>
      <c r="P5" s="346">
        <v>835604</v>
      </c>
      <c r="Q5" s="346">
        <f>O5+P5</f>
        <v>1006225</v>
      </c>
      <c r="R5" s="294">
        <f>Q5/E5*100</f>
        <v>108.72160742339867</v>
      </c>
      <c r="S5" s="373">
        <v>954982</v>
      </c>
      <c r="T5" s="374">
        <f>S5/E5*100</f>
        <v>103.18485239425786</v>
      </c>
      <c r="U5" s="347">
        <v>352756</v>
      </c>
      <c r="V5" s="344">
        <f>U5/E5*100</f>
        <v>38.11493388481544</v>
      </c>
      <c r="W5" s="388">
        <v>1259719</v>
      </c>
      <c r="X5" s="344">
        <f aca="true" t="shared" si="0" ref="X5:X27">W5/E5*100</f>
        <v>136.11138123361707</v>
      </c>
    </row>
    <row r="6" spans="1:24" ht="45" customHeight="1">
      <c r="A6" s="7">
        <v>10</v>
      </c>
      <c r="B6" s="482" t="s">
        <v>28</v>
      </c>
      <c r="C6" s="292">
        <v>74789</v>
      </c>
      <c r="D6" s="293" t="s">
        <v>4</v>
      </c>
      <c r="E6" s="295">
        <v>74789</v>
      </c>
      <c r="F6" s="344">
        <v>100</v>
      </c>
      <c r="G6" s="292">
        <v>61045</v>
      </c>
      <c r="H6" s="293" t="s">
        <v>4</v>
      </c>
      <c r="I6" s="293">
        <v>61045</v>
      </c>
      <c r="J6" s="345">
        <f>I6/E6*100</f>
        <v>81.62296594418964</v>
      </c>
      <c r="K6" s="293">
        <v>81339</v>
      </c>
      <c r="L6" s="5" t="s">
        <v>4</v>
      </c>
      <c r="M6" s="293">
        <v>81339</v>
      </c>
      <c r="N6" s="344">
        <f>M6/E6*100</f>
        <v>108.75797242910055</v>
      </c>
      <c r="O6" s="346">
        <v>61347</v>
      </c>
      <c r="P6" s="5" t="s">
        <v>4</v>
      </c>
      <c r="Q6" s="346">
        <v>61347</v>
      </c>
      <c r="R6" s="294">
        <f>Q6/E6*100</f>
        <v>82.02676864244742</v>
      </c>
      <c r="S6" s="378" t="s">
        <v>0</v>
      </c>
      <c r="T6" s="294" t="s">
        <v>0</v>
      </c>
      <c r="U6" s="293" t="s">
        <v>0</v>
      </c>
      <c r="V6" s="348" t="s">
        <v>0</v>
      </c>
      <c r="W6" s="386">
        <v>27644</v>
      </c>
      <c r="X6" s="344">
        <f t="shared" si="0"/>
        <v>36.96265493588629</v>
      </c>
    </row>
    <row r="7" spans="1:24" ht="45" customHeight="1">
      <c r="A7" s="7">
        <v>11</v>
      </c>
      <c r="B7" s="341" t="s">
        <v>213</v>
      </c>
      <c r="C7" s="292" t="s">
        <v>0</v>
      </c>
      <c r="D7" s="293" t="s">
        <v>4</v>
      </c>
      <c r="E7" s="295" t="s">
        <v>0</v>
      </c>
      <c r="F7" s="299" t="s">
        <v>0</v>
      </c>
      <c r="G7" s="292" t="s">
        <v>0</v>
      </c>
      <c r="H7" s="293" t="s">
        <v>4</v>
      </c>
      <c r="I7" s="293" t="s">
        <v>0</v>
      </c>
      <c r="J7" s="349" t="s">
        <v>0</v>
      </c>
      <c r="K7" s="293" t="s">
        <v>4</v>
      </c>
      <c r="L7" s="5" t="s">
        <v>4</v>
      </c>
      <c r="M7" s="5" t="s">
        <v>4</v>
      </c>
      <c r="N7" s="348" t="s">
        <v>4</v>
      </c>
      <c r="O7" s="5" t="s">
        <v>4</v>
      </c>
      <c r="P7" s="5" t="s">
        <v>4</v>
      </c>
      <c r="Q7" s="5" t="s">
        <v>4</v>
      </c>
      <c r="R7" s="349" t="s">
        <v>4</v>
      </c>
      <c r="S7" s="373" t="s">
        <v>4</v>
      </c>
      <c r="T7" s="374" t="s">
        <v>4</v>
      </c>
      <c r="U7" s="350" t="s">
        <v>158</v>
      </c>
      <c r="V7" s="299" t="s">
        <v>158</v>
      </c>
      <c r="W7" s="406" t="s">
        <v>158</v>
      </c>
      <c r="X7" s="407" t="s">
        <v>158</v>
      </c>
    </row>
    <row r="8" spans="1:24" ht="45" customHeight="1">
      <c r="A8" s="7">
        <v>12</v>
      </c>
      <c r="B8" s="341" t="s">
        <v>214</v>
      </c>
      <c r="C8" s="342">
        <v>146753</v>
      </c>
      <c r="D8" s="293" t="s">
        <v>0</v>
      </c>
      <c r="E8" s="295" t="s">
        <v>0</v>
      </c>
      <c r="F8" s="299" t="s">
        <v>0</v>
      </c>
      <c r="G8" s="342">
        <v>127357</v>
      </c>
      <c r="H8" s="5" t="s">
        <v>0</v>
      </c>
      <c r="I8" s="5" t="s">
        <v>0</v>
      </c>
      <c r="J8" s="349" t="s">
        <v>0</v>
      </c>
      <c r="K8" s="6">
        <v>107473</v>
      </c>
      <c r="L8" s="293" t="s">
        <v>0</v>
      </c>
      <c r="M8" s="293" t="s">
        <v>0</v>
      </c>
      <c r="N8" s="299" t="s">
        <v>0</v>
      </c>
      <c r="O8" s="346">
        <v>69695</v>
      </c>
      <c r="P8" s="293" t="s">
        <v>0</v>
      </c>
      <c r="Q8" s="293" t="s">
        <v>0</v>
      </c>
      <c r="R8" s="294" t="s">
        <v>0</v>
      </c>
      <c r="S8" s="373">
        <v>149600</v>
      </c>
      <c r="T8" s="374" t="s">
        <v>0</v>
      </c>
      <c r="U8" s="347">
        <v>388880</v>
      </c>
      <c r="V8" s="348" t="s">
        <v>0</v>
      </c>
      <c r="W8" s="388">
        <v>133919</v>
      </c>
      <c r="X8" s="299" t="s">
        <v>0</v>
      </c>
    </row>
    <row r="9" spans="1:24" ht="45" customHeight="1">
      <c r="A9" s="7">
        <v>13</v>
      </c>
      <c r="B9" s="341" t="s">
        <v>215</v>
      </c>
      <c r="C9" s="342">
        <v>1660130</v>
      </c>
      <c r="D9" s="6">
        <v>265475</v>
      </c>
      <c r="E9" s="343">
        <f>D9+C9</f>
        <v>1925605</v>
      </c>
      <c r="F9" s="344">
        <v>100</v>
      </c>
      <c r="G9" s="342">
        <v>1787886</v>
      </c>
      <c r="H9" s="6">
        <v>255272</v>
      </c>
      <c r="I9" s="6">
        <f>G9+H9</f>
        <v>2043158</v>
      </c>
      <c r="J9" s="345">
        <f>I9/E9*100</f>
        <v>106.10473072099418</v>
      </c>
      <c r="K9" s="6">
        <v>1565945</v>
      </c>
      <c r="L9" s="6">
        <v>215160</v>
      </c>
      <c r="M9" s="6">
        <f>K9+L9</f>
        <v>1781105</v>
      </c>
      <c r="N9" s="344">
        <f>M9/E9*100</f>
        <v>92.4958649359552</v>
      </c>
      <c r="O9" s="346">
        <v>1547938</v>
      </c>
      <c r="P9" s="346">
        <v>220225</v>
      </c>
      <c r="Q9" s="346">
        <f>O9+P9</f>
        <v>1768163</v>
      </c>
      <c r="R9" s="294">
        <f>Q9/E9*100</f>
        <v>91.82376447921563</v>
      </c>
      <c r="S9" s="373">
        <v>1534145</v>
      </c>
      <c r="T9" s="374">
        <f>S9/E9*100</f>
        <v>79.67080476006242</v>
      </c>
      <c r="U9" s="347">
        <v>5438548</v>
      </c>
      <c r="V9" s="299">
        <f>U9/E9*100</f>
        <v>282.4332093030502</v>
      </c>
      <c r="W9" s="388">
        <v>2245760</v>
      </c>
      <c r="X9" s="344">
        <f t="shared" si="0"/>
        <v>116.62620319328212</v>
      </c>
    </row>
    <row r="10" spans="1:24" ht="45" customHeight="1">
      <c r="A10" s="7">
        <v>14</v>
      </c>
      <c r="B10" s="341" t="s">
        <v>216</v>
      </c>
      <c r="C10" s="342">
        <v>2452263</v>
      </c>
      <c r="D10" s="293" t="s">
        <v>0</v>
      </c>
      <c r="E10" s="295" t="s">
        <v>0</v>
      </c>
      <c r="F10" s="299" t="s">
        <v>0</v>
      </c>
      <c r="G10" s="342">
        <v>2285498</v>
      </c>
      <c r="H10" s="5" t="s">
        <v>0</v>
      </c>
      <c r="I10" s="5" t="s">
        <v>0</v>
      </c>
      <c r="J10" s="349" t="s">
        <v>0</v>
      </c>
      <c r="K10" s="6">
        <v>1868646</v>
      </c>
      <c r="L10" s="293" t="s">
        <v>0</v>
      </c>
      <c r="M10" s="293" t="s">
        <v>0</v>
      </c>
      <c r="N10" s="299" t="s">
        <v>0</v>
      </c>
      <c r="O10" s="346">
        <v>1895978</v>
      </c>
      <c r="P10" s="293" t="s">
        <v>0</v>
      </c>
      <c r="Q10" s="293" t="s">
        <v>0</v>
      </c>
      <c r="R10" s="294" t="s">
        <v>0</v>
      </c>
      <c r="S10" s="373">
        <v>1775254</v>
      </c>
      <c r="T10" s="374" t="s">
        <v>0</v>
      </c>
      <c r="U10" s="347">
        <v>11518851</v>
      </c>
      <c r="V10" s="382" t="s">
        <v>0</v>
      </c>
      <c r="W10" s="388">
        <v>1743095</v>
      </c>
      <c r="X10" s="299" t="s">
        <v>0</v>
      </c>
    </row>
    <row r="11" spans="1:24" ht="45" customHeight="1">
      <c r="A11" s="7">
        <v>15</v>
      </c>
      <c r="B11" s="351" t="s">
        <v>29</v>
      </c>
      <c r="C11" s="342">
        <v>190511</v>
      </c>
      <c r="D11" s="293" t="s">
        <v>4</v>
      </c>
      <c r="E11" s="343">
        <v>190511</v>
      </c>
      <c r="F11" s="344">
        <v>100</v>
      </c>
      <c r="G11" s="342">
        <v>265146</v>
      </c>
      <c r="H11" s="293" t="s">
        <v>4</v>
      </c>
      <c r="I11" s="6">
        <v>265146</v>
      </c>
      <c r="J11" s="345">
        <f>I11/E11*100</f>
        <v>139.17621554660886</v>
      </c>
      <c r="K11" s="6">
        <v>290288</v>
      </c>
      <c r="L11" s="5" t="s">
        <v>4</v>
      </c>
      <c r="M11" s="6">
        <v>290288</v>
      </c>
      <c r="N11" s="344">
        <f>M11/E11*100</f>
        <v>152.3733537695986</v>
      </c>
      <c r="O11" s="346">
        <v>94450</v>
      </c>
      <c r="P11" s="5" t="s">
        <v>4</v>
      </c>
      <c r="Q11" s="346">
        <v>94450</v>
      </c>
      <c r="R11" s="294">
        <f>Q11/E11*100</f>
        <v>49.577189768569795</v>
      </c>
      <c r="S11" s="373">
        <v>113881</v>
      </c>
      <c r="T11" s="374">
        <f>S11/E11*100</f>
        <v>59.77660082619901</v>
      </c>
      <c r="U11" s="347">
        <v>57684</v>
      </c>
      <c r="V11" s="299">
        <f>U11/E11*100</f>
        <v>30.278566591955318</v>
      </c>
      <c r="W11" s="388">
        <v>124123</v>
      </c>
      <c r="X11" s="344">
        <f t="shared" si="0"/>
        <v>65.15266834985907</v>
      </c>
    </row>
    <row r="12" spans="1:24" ht="45" customHeight="1">
      <c r="A12" s="7">
        <v>16</v>
      </c>
      <c r="B12" s="341" t="s">
        <v>386</v>
      </c>
      <c r="C12" s="342">
        <v>333035</v>
      </c>
      <c r="D12" s="293" t="s">
        <v>4</v>
      </c>
      <c r="E12" s="343">
        <v>333035</v>
      </c>
      <c r="F12" s="344">
        <v>100</v>
      </c>
      <c r="G12" s="342">
        <v>324675</v>
      </c>
      <c r="H12" s="293" t="s">
        <v>4</v>
      </c>
      <c r="I12" s="6">
        <v>324675</v>
      </c>
      <c r="J12" s="345">
        <f>I12/E12*100</f>
        <v>97.48975332922966</v>
      </c>
      <c r="K12" s="6">
        <v>239645</v>
      </c>
      <c r="L12" s="5" t="s">
        <v>4</v>
      </c>
      <c r="M12" s="6">
        <v>239645</v>
      </c>
      <c r="N12" s="344">
        <f>M12/E12*100</f>
        <v>71.9579023225787</v>
      </c>
      <c r="O12" s="346">
        <v>177175</v>
      </c>
      <c r="P12" s="5" t="s">
        <v>4</v>
      </c>
      <c r="Q12" s="346">
        <v>177175</v>
      </c>
      <c r="R12" s="294">
        <f>Q12/E12*100</f>
        <v>53.2001141021214</v>
      </c>
      <c r="S12" s="373">
        <v>147077</v>
      </c>
      <c r="T12" s="374">
        <f>S12/E12*100</f>
        <v>44.16262554986713</v>
      </c>
      <c r="U12" s="347">
        <v>3581042</v>
      </c>
      <c r="V12" s="299">
        <f>U12/E12*100</f>
        <v>1075.2749710991336</v>
      </c>
      <c r="W12" s="388">
        <v>256825</v>
      </c>
      <c r="X12" s="344">
        <f t="shared" si="0"/>
        <v>77.11651928475986</v>
      </c>
    </row>
    <row r="13" spans="1:24" ht="45" customHeight="1">
      <c r="A13" s="7">
        <v>17</v>
      </c>
      <c r="B13" s="341" t="s">
        <v>217</v>
      </c>
      <c r="C13" s="292">
        <v>2441386</v>
      </c>
      <c r="D13" s="293" t="s">
        <v>4</v>
      </c>
      <c r="E13" s="295">
        <v>2441386</v>
      </c>
      <c r="F13" s="344">
        <v>100</v>
      </c>
      <c r="G13" s="292">
        <v>2680899</v>
      </c>
      <c r="H13" s="293" t="s">
        <v>4</v>
      </c>
      <c r="I13" s="293">
        <v>2680899</v>
      </c>
      <c r="J13" s="345">
        <f>I13/E13*100</f>
        <v>109.81053385249197</v>
      </c>
      <c r="K13" s="293">
        <v>2477165</v>
      </c>
      <c r="L13" s="5" t="s">
        <v>4</v>
      </c>
      <c r="M13" s="293">
        <v>2477165</v>
      </c>
      <c r="N13" s="344">
        <f>M13/E13*100</f>
        <v>101.46551999560904</v>
      </c>
      <c r="O13" s="346" t="s">
        <v>0</v>
      </c>
      <c r="P13" s="5" t="s">
        <v>4</v>
      </c>
      <c r="Q13" s="346" t="s">
        <v>0</v>
      </c>
      <c r="R13" s="294" t="s">
        <v>0</v>
      </c>
      <c r="S13" s="373">
        <v>2764814</v>
      </c>
      <c r="T13" s="374" t="s">
        <v>0</v>
      </c>
      <c r="U13" s="350">
        <v>89872</v>
      </c>
      <c r="V13" s="299">
        <f>U13/E13*100</f>
        <v>3.6811876532428713</v>
      </c>
      <c r="W13" s="299" t="s">
        <v>0</v>
      </c>
      <c r="X13" s="299" t="s">
        <v>0</v>
      </c>
    </row>
    <row r="14" spans="1:24" ht="45" customHeight="1">
      <c r="A14" s="7">
        <v>18</v>
      </c>
      <c r="B14" s="351" t="s">
        <v>31</v>
      </c>
      <c r="C14" s="292" t="s">
        <v>0</v>
      </c>
      <c r="D14" s="293" t="s">
        <v>4</v>
      </c>
      <c r="E14" s="295" t="s">
        <v>0</v>
      </c>
      <c r="F14" s="299" t="s">
        <v>0</v>
      </c>
      <c r="G14" s="292" t="s">
        <v>0</v>
      </c>
      <c r="H14" s="293" t="s">
        <v>4</v>
      </c>
      <c r="I14" s="293" t="s">
        <v>0</v>
      </c>
      <c r="J14" s="294" t="s">
        <v>0</v>
      </c>
      <c r="K14" s="293" t="s">
        <v>0</v>
      </c>
      <c r="L14" s="5" t="s">
        <v>4</v>
      </c>
      <c r="M14" s="293" t="s">
        <v>0</v>
      </c>
      <c r="N14" s="299" t="s">
        <v>0</v>
      </c>
      <c r="O14" s="5" t="s">
        <v>0</v>
      </c>
      <c r="P14" s="5" t="s">
        <v>4</v>
      </c>
      <c r="Q14" s="5" t="s">
        <v>0</v>
      </c>
      <c r="R14" s="294" t="s">
        <v>0</v>
      </c>
      <c r="S14" s="373" t="s">
        <v>0</v>
      </c>
      <c r="T14" s="374" t="s">
        <v>0</v>
      </c>
      <c r="U14" s="293" t="s">
        <v>0</v>
      </c>
      <c r="V14" s="348" t="s">
        <v>0</v>
      </c>
      <c r="W14" s="299" t="s">
        <v>0</v>
      </c>
      <c r="X14" s="299" t="s">
        <v>0</v>
      </c>
    </row>
    <row r="15" spans="1:24" ht="45" customHeight="1">
      <c r="A15" s="7">
        <v>19</v>
      </c>
      <c r="B15" s="341" t="s">
        <v>32</v>
      </c>
      <c r="C15" s="342">
        <v>4048814</v>
      </c>
      <c r="D15" s="6">
        <v>425892</v>
      </c>
      <c r="E15" s="343">
        <f>D15+C15</f>
        <v>4474706</v>
      </c>
      <c r="F15" s="344">
        <v>100</v>
      </c>
      <c r="G15" s="342">
        <v>3951568</v>
      </c>
      <c r="H15" s="6">
        <v>445188</v>
      </c>
      <c r="I15" s="6">
        <f>G15+H15</f>
        <v>4396756</v>
      </c>
      <c r="J15" s="345">
        <f>I15/E15*100</f>
        <v>98.2579861112663</v>
      </c>
      <c r="K15" s="6">
        <v>4084739</v>
      </c>
      <c r="L15" s="6">
        <v>472791</v>
      </c>
      <c r="M15" s="6">
        <f>K15+L15</f>
        <v>4557530</v>
      </c>
      <c r="N15" s="344">
        <f>M15/E15*100</f>
        <v>101.85093724593304</v>
      </c>
      <c r="O15" s="346">
        <v>4343680</v>
      </c>
      <c r="P15" s="346">
        <v>469667</v>
      </c>
      <c r="Q15" s="346">
        <f>O15+P15</f>
        <v>4813347</v>
      </c>
      <c r="R15" s="294">
        <f>Q15/E15*100</f>
        <v>107.56789384598675</v>
      </c>
      <c r="S15" s="373">
        <v>5404951</v>
      </c>
      <c r="T15" s="374">
        <f>S15/E15*100</f>
        <v>120.78896356542754</v>
      </c>
      <c r="U15" s="347">
        <v>1587277</v>
      </c>
      <c r="V15" s="299">
        <f>U15/E15*100</f>
        <v>35.47220755955811</v>
      </c>
      <c r="W15" s="388">
        <v>5203571</v>
      </c>
      <c r="X15" s="344">
        <f t="shared" si="0"/>
        <v>116.28855616436029</v>
      </c>
    </row>
    <row r="16" spans="1:24" ht="45" customHeight="1">
      <c r="A16" s="7">
        <v>20</v>
      </c>
      <c r="B16" s="341" t="s">
        <v>218</v>
      </c>
      <c r="C16" s="342">
        <v>559934</v>
      </c>
      <c r="D16" s="293" t="s">
        <v>0</v>
      </c>
      <c r="E16" s="295" t="s">
        <v>0</v>
      </c>
      <c r="F16" s="299" t="s">
        <v>0</v>
      </c>
      <c r="G16" s="342">
        <v>597717</v>
      </c>
      <c r="H16" s="5" t="s">
        <v>0</v>
      </c>
      <c r="I16" s="5" t="s">
        <v>0</v>
      </c>
      <c r="J16" s="349" t="s">
        <v>0</v>
      </c>
      <c r="K16" s="6">
        <v>639016</v>
      </c>
      <c r="L16" s="293" t="s">
        <v>0</v>
      </c>
      <c r="M16" s="293" t="s">
        <v>0</v>
      </c>
      <c r="N16" s="299" t="s">
        <v>0</v>
      </c>
      <c r="O16" s="346">
        <v>785526</v>
      </c>
      <c r="P16" s="293" t="s">
        <v>0</v>
      </c>
      <c r="Q16" s="293" t="s">
        <v>0</v>
      </c>
      <c r="R16" s="294" t="s">
        <v>0</v>
      </c>
      <c r="S16" s="373">
        <v>1011377</v>
      </c>
      <c r="T16" s="374" t="s">
        <v>0</v>
      </c>
      <c r="U16" s="347">
        <v>80552</v>
      </c>
      <c r="V16" s="382" t="s">
        <v>0</v>
      </c>
      <c r="W16" s="388">
        <v>716763</v>
      </c>
      <c r="X16" s="299" t="s">
        <v>0</v>
      </c>
    </row>
    <row r="17" spans="1:24" ht="45" customHeight="1">
      <c r="A17" s="7">
        <v>21</v>
      </c>
      <c r="B17" s="341" t="s">
        <v>33</v>
      </c>
      <c r="C17" s="292" t="s">
        <v>0</v>
      </c>
      <c r="D17" s="293" t="s">
        <v>4</v>
      </c>
      <c r="E17" s="295" t="s">
        <v>0</v>
      </c>
      <c r="F17" s="299" t="s">
        <v>0</v>
      </c>
      <c r="G17" s="292" t="s">
        <v>0</v>
      </c>
      <c r="H17" s="293" t="s">
        <v>4</v>
      </c>
      <c r="I17" s="295" t="s">
        <v>0</v>
      </c>
      <c r="J17" s="293" t="s">
        <v>0</v>
      </c>
      <c r="K17" s="292" t="s">
        <v>4</v>
      </c>
      <c r="L17" s="5" t="s">
        <v>4</v>
      </c>
      <c r="M17" s="5" t="s">
        <v>4</v>
      </c>
      <c r="N17" s="348" t="s">
        <v>4</v>
      </c>
      <c r="O17" s="5" t="s">
        <v>1</v>
      </c>
      <c r="P17" s="5" t="s">
        <v>4</v>
      </c>
      <c r="Q17" s="5" t="s">
        <v>1</v>
      </c>
      <c r="R17" s="349" t="s">
        <v>4</v>
      </c>
      <c r="S17" s="373" t="s">
        <v>1</v>
      </c>
      <c r="T17" s="374" t="s">
        <v>4</v>
      </c>
      <c r="U17" s="350" t="s">
        <v>158</v>
      </c>
      <c r="V17" s="299" t="s">
        <v>158</v>
      </c>
      <c r="W17" s="406" t="s">
        <v>158</v>
      </c>
      <c r="X17" s="407" t="s">
        <v>158</v>
      </c>
    </row>
    <row r="18" spans="1:24" ht="45" customHeight="1">
      <c r="A18" s="7">
        <v>22</v>
      </c>
      <c r="B18" s="351" t="s">
        <v>34</v>
      </c>
      <c r="C18" s="342">
        <v>154467</v>
      </c>
      <c r="D18" s="6">
        <v>562777</v>
      </c>
      <c r="E18" s="343">
        <f>D18+C18</f>
        <v>717244</v>
      </c>
      <c r="F18" s="344">
        <v>100</v>
      </c>
      <c r="G18" s="342">
        <v>144636</v>
      </c>
      <c r="H18" s="6">
        <v>518263</v>
      </c>
      <c r="I18" s="6">
        <f>G18+H18</f>
        <v>662899</v>
      </c>
      <c r="J18" s="345">
        <f>I18/E18*100</f>
        <v>92.4230805695133</v>
      </c>
      <c r="K18" s="6">
        <v>206636</v>
      </c>
      <c r="L18" s="6">
        <v>501664</v>
      </c>
      <c r="M18" s="6">
        <f>K18+L18</f>
        <v>708300</v>
      </c>
      <c r="N18" s="344">
        <f>M18/E18*100</f>
        <v>98.7530045563295</v>
      </c>
      <c r="O18" s="346">
        <v>215532</v>
      </c>
      <c r="P18" s="346">
        <v>510689</v>
      </c>
      <c r="Q18" s="346">
        <f>O18+P18</f>
        <v>726221</v>
      </c>
      <c r="R18" s="294">
        <f>Q18/E18*100</f>
        <v>101.2515963883978</v>
      </c>
      <c r="S18" s="373">
        <v>647911</v>
      </c>
      <c r="T18" s="374">
        <f>S18/E18*100</f>
        <v>90.33341512790626</v>
      </c>
      <c r="U18" s="347">
        <v>112660</v>
      </c>
      <c r="V18" s="299">
        <f>U18/E18*100</f>
        <v>15.70734645392642</v>
      </c>
      <c r="W18" s="388">
        <v>883665</v>
      </c>
      <c r="X18" s="344">
        <f t="shared" si="0"/>
        <v>123.20284310499633</v>
      </c>
    </row>
    <row r="19" spans="1:24" ht="45" customHeight="1">
      <c r="A19" s="7">
        <v>23</v>
      </c>
      <c r="B19" s="341" t="s">
        <v>387</v>
      </c>
      <c r="C19" s="342">
        <v>280590</v>
      </c>
      <c r="D19" s="293" t="s">
        <v>4</v>
      </c>
      <c r="E19" s="343">
        <v>280590</v>
      </c>
      <c r="F19" s="344">
        <v>100</v>
      </c>
      <c r="G19" s="342">
        <v>278423</v>
      </c>
      <c r="H19" s="293" t="s">
        <v>4</v>
      </c>
      <c r="I19" s="6">
        <v>278423</v>
      </c>
      <c r="J19" s="345">
        <f>I19/E19*100</f>
        <v>99.22769877757582</v>
      </c>
      <c r="K19" s="6">
        <v>237270</v>
      </c>
      <c r="L19" s="5" t="s">
        <v>4</v>
      </c>
      <c r="M19" s="6">
        <v>237270</v>
      </c>
      <c r="N19" s="344">
        <f>M19/E19*100</f>
        <v>84.56110338928686</v>
      </c>
      <c r="O19" s="346">
        <v>187260</v>
      </c>
      <c r="P19" s="293" t="s">
        <v>0</v>
      </c>
      <c r="Q19" s="293" t="s">
        <v>0</v>
      </c>
      <c r="R19" s="294" t="s">
        <v>0</v>
      </c>
      <c r="S19" s="373">
        <v>259140</v>
      </c>
      <c r="T19" s="374">
        <f aca="true" t="shared" si="1" ref="T19:T27">S19/E19*100</f>
        <v>92.35539399123276</v>
      </c>
      <c r="U19" s="347">
        <v>444390</v>
      </c>
      <c r="V19" s="299">
        <f>U19/E19*100</f>
        <v>158.37699133967712</v>
      </c>
      <c r="W19" s="388">
        <v>359553</v>
      </c>
      <c r="X19" s="344">
        <f t="shared" si="0"/>
        <v>128.1417726932535</v>
      </c>
    </row>
    <row r="20" spans="1:24" ht="45" customHeight="1">
      <c r="A20" s="7">
        <v>24</v>
      </c>
      <c r="B20" s="341" t="s">
        <v>388</v>
      </c>
      <c r="C20" s="342">
        <v>2866707</v>
      </c>
      <c r="D20" s="293" t="s">
        <v>0</v>
      </c>
      <c r="E20" s="295" t="s">
        <v>0</v>
      </c>
      <c r="F20" s="299" t="s">
        <v>0</v>
      </c>
      <c r="G20" s="342">
        <v>2276051</v>
      </c>
      <c r="H20" s="5" t="s">
        <v>0</v>
      </c>
      <c r="I20" s="5" t="s">
        <v>0</v>
      </c>
      <c r="J20" s="349" t="s">
        <v>0</v>
      </c>
      <c r="K20" s="6">
        <v>2391040</v>
      </c>
      <c r="L20" s="293" t="s">
        <v>0</v>
      </c>
      <c r="M20" s="293" t="s">
        <v>0</v>
      </c>
      <c r="N20" s="299" t="s">
        <v>0</v>
      </c>
      <c r="O20" s="346">
        <v>1772733</v>
      </c>
      <c r="P20" s="293" t="s">
        <v>0</v>
      </c>
      <c r="Q20" s="293" t="s">
        <v>0</v>
      </c>
      <c r="R20" s="294" t="s">
        <v>0</v>
      </c>
      <c r="S20" s="373">
        <v>2383466</v>
      </c>
      <c r="T20" s="294" t="s">
        <v>0</v>
      </c>
      <c r="U20" s="347">
        <v>2237422</v>
      </c>
      <c r="V20" s="299" t="s">
        <v>0</v>
      </c>
      <c r="W20" s="388">
        <v>4104003</v>
      </c>
      <c r="X20" s="299" t="s">
        <v>0</v>
      </c>
    </row>
    <row r="21" spans="1:24" ht="45" customHeight="1">
      <c r="A21" s="7">
        <v>25</v>
      </c>
      <c r="B21" s="341" t="s">
        <v>389</v>
      </c>
      <c r="C21" s="342">
        <v>3208405</v>
      </c>
      <c r="D21" s="6">
        <v>90970</v>
      </c>
      <c r="E21" s="343">
        <f>D21+C21</f>
        <v>3299375</v>
      </c>
      <c r="F21" s="344">
        <v>100</v>
      </c>
      <c r="G21" s="342">
        <v>2704353</v>
      </c>
      <c r="H21" s="6">
        <v>62188</v>
      </c>
      <c r="I21" s="6">
        <f>G21+H21</f>
        <v>2766541</v>
      </c>
      <c r="J21" s="345">
        <f>I21/E21*100</f>
        <v>83.85045652585717</v>
      </c>
      <c r="K21" s="6">
        <v>2883178</v>
      </c>
      <c r="L21" s="6">
        <v>99570</v>
      </c>
      <c r="M21" s="6">
        <f>K21+L21</f>
        <v>2982748</v>
      </c>
      <c r="N21" s="344">
        <f>M21/E21*100</f>
        <v>90.40342489107786</v>
      </c>
      <c r="O21" s="346">
        <v>2807628</v>
      </c>
      <c r="P21" s="346">
        <v>94900</v>
      </c>
      <c r="Q21" s="346">
        <f>O21+P21</f>
        <v>2902528</v>
      </c>
      <c r="R21" s="294">
        <f>Q21/E21*100</f>
        <v>87.97205531350635</v>
      </c>
      <c r="S21" s="373">
        <v>2990660</v>
      </c>
      <c r="T21" s="374">
        <f t="shared" si="1"/>
        <v>90.64322788406895</v>
      </c>
      <c r="U21" s="347">
        <v>5199681</v>
      </c>
      <c r="V21" s="299">
        <f>U21/E21*100</f>
        <v>157.59593862473952</v>
      </c>
      <c r="W21" s="388">
        <v>2693970</v>
      </c>
      <c r="X21" s="344">
        <f t="shared" si="0"/>
        <v>81.65091873460882</v>
      </c>
    </row>
    <row r="22" spans="1:24" ht="45" customHeight="1">
      <c r="A22" s="7">
        <v>26</v>
      </c>
      <c r="B22" s="341" t="s">
        <v>35</v>
      </c>
      <c r="C22" s="342">
        <v>1584098</v>
      </c>
      <c r="D22" s="6">
        <v>49864</v>
      </c>
      <c r="E22" s="343">
        <f>D22+C22</f>
        <v>1633962</v>
      </c>
      <c r="F22" s="344">
        <v>100</v>
      </c>
      <c r="G22" s="342">
        <v>1277574</v>
      </c>
      <c r="H22" s="6">
        <v>49223</v>
      </c>
      <c r="I22" s="6">
        <f>G22+H22</f>
        <v>1326797</v>
      </c>
      <c r="J22" s="345">
        <f>I22/E22*100</f>
        <v>81.20121520573917</v>
      </c>
      <c r="K22" s="6">
        <v>1020599</v>
      </c>
      <c r="L22" s="6">
        <v>36902</v>
      </c>
      <c r="M22" s="6">
        <f>K22+L22</f>
        <v>1057501</v>
      </c>
      <c r="N22" s="344">
        <f>M22/E22*100</f>
        <v>64.72004856906098</v>
      </c>
      <c r="O22" s="346">
        <v>1100847</v>
      </c>
      <c r="P22" s="346">
        <v>53256</v>
      </c>
      <c r="Q22" s="346">
        <f>O22+P22</f>
        <v>1154103</v>
      </c>
      <c r="R22" s="294">
        <f>Q22/E22*100</f>
        <v>70.63218116455585</v>
      </c>
      <c r="S22" s="373">
        <v>1318554</v>
      </c>
      <c r="T22" s="374">
        <f t="shared" si="1"/>
        <v>80.69673590940305</v>
      </c>
      <c r="U22" s="347">
        <v>2283850</v>
      </c>
      <c r="V22" s="299">
        <f>U22/E22*100</f>
        <v>139.77375238836643</v>
      </c>
      <c r="W22" s="388">
        <v>2683396</v>
      </c>
      <c r="X22" s="344">
        <f t="shared" si="0"/>
        <v>164.22634063705274</v>
      </c>
    </row>
    <row r="23" spans="1:24" ht="45" customHeight="1">
      <c r="A23" s="7">
        <v>27</v>
      </c>
      <c r="B23" s="341" t="s">
        <v>36</v>
      </c>
      <c r="C23" s="342">
        <v>10217439</v>
      </c>
      <c r="D23" s="6">
        <v>567805</v>
      </c>
      <c r="E23" s="343">
        <f>D23+C23</f>
        <v>10785244</v>
      </c>
      <c r="F23" s="344">
        <v>100</v>
      </c>
      <c r="G23" s="342">
        <v>9893059</v>
      </c>
      <c r="H23" s="6">
        <v>494159</v>
      </c>
      <c r="I23" s="6">
        <f>G23+H23</f>
        <v>10387218</v>
      </c>
      <c r="J23" s="345">
        <f>I23/E23*100</f>
        <v>96.30953180104224</v>
      </c>
      <c r="K23" s="6">
        <v>1795037</v>
      </c>
      <c r="L23" s="293" t="s">
        <v>0</v>
      </c>
      <c r="M23" s="293" t="s">
        <v>0</v>
      </c>
      <c r="N23" s="299" t="s">
        <v>0</v>
      </c>
      <c r="O23" s="346">
        <v>1718495</v>
      </c>
      <c r="P23" s="346">
        <v>266941</v>
      </c>
      <c r="Q23" s="346">
        <f>O23+P23</f>
        <v>1985436</v>
      </c>
      <c r="R23" s="294">
        <f>Q23/E23*100</f>
        <v>18.408818567294354</v>
      </c>
      <c r="S23" s="373">
        <v>1930411</v>
      </c>
      <c r="T23" s="374">
        <f t="shared" si="1"/>
        <v>17.898630758840504</v>
      </c>
      <c r="U23" s="347">
        <v>625874</v>
      </c>
      <c r="V23" s="299">
        <f>U23/E23*100</f>
        <v>5.80305832672863</v>
      </c>
      <c r="W23" s="388">
        <v>1496688</v>
      </c>
      <c r="X23" s="344">
        <f t="shared" si="0"/>
        <v>13.877182565364308</v>
      </c>
    </row>
    <row r="24" spans="1:24" ht="45" customHeight="1">
      <c r="A24" s="7">
        <v>28</v>
      </c>
      <c r="B24" s="341" t="s">
        <v>37</v>
      </c>
      <c r="C24" s="352" t="s">
        <v>4</v>
      </c>
      <c r="D24" s="293" t="s">
        <v>4</v>
      </c>
      <c r="E24" s="295" t="s">
        <v>4</v>
      </c>
      <c r="F24" s="348" t="s">
        <v>4</v>
      </c>
      <c r="G24" s="292" t="s">
        <v>4</v>
      </c>
      <c r="H24" s="293" t="s">
        <v>4</v>
      </c>
      <c r="I24" s="293" t="s">
        <v>4</v>
      </c>
      <c r="J24" s="294" t="s">
        <v>4</v>
      </c>
      <c r="K24" s="354">
        <v>704544</v>
      </c>
      <c r="L24" s="293" t="s">
        <v>0</v>
      </c>
      <c r="M24" s="293" t="s">
        <v>0</v>
      </c>
      <c r="N24" s="299" t="s">
        <v>4</v>
      </c>
      <c r="O24" s="353">
        <v>309985</v>
      </c>
      <c r="P24" s="293" t="s">
        <v>0</v>
      </c>
      <c r="Q24" s="293" t="s">
        <v>0</v>
      </c>
      <c r="R24" s="294" t="s">
        <v>4</v>
      </c>
      <c r="S24" s="373">
        <v>629815</v>
      </c>
      <c r="T24" s="349" t="s">
        <v>4</v>
      </c>
      <c r="U24" s="355">
        <v>56681</v>
      </c>
      <c r="V24" s="299" t="s">
        <v>158</v>
      </c>
      <c r="W24" s="388">
        <v>298553</v>
      </c>
      <c r="X24" s="299" t="s">
        <v>4</v>
      </c>
    </row>
    <row r="25" spans="1:24" ht="45" customHeight="1">
      <c r="A25" s="7">
        <v>29</v>
      </c>
      <c r="B25" s="341" t="s">
        <v>38</v>
      </c>
      <c r="C25" s="292" t="s">
        <v>4</v>
      </c>
      <c r="D25" s="293" t="s">
        <v>4</v>
      </c>
      <c r="E25" s="295" t="s">
        <v>4</v>
      </c>
      <c r="F25" s="348" t="s">
        <v>4</v>
      </c>
      <c r="G25" s="292" t="s">
        <v>4</v>
      </c>
      <c r="H25" s="293" t="s">
        <v>4</v>
      </c>
      <c r="I25" s="293" t="s">
        <v>4</v>
      </c>
      <c r="J25" s="294" t="s">
        <v>4</v>
      </c>
      <c r="K25" s="354">
        <v>6972594</v>
      </c>
      <c r="L25" s="5" t="s">
        <v>4</v>
      </c>
      <c r="M25" s="354">
        <v>6972594</v>
      </c>
      <c r="N25" s="299" t="s">
        <v>4</v>
      </c>
      <c r="O25" s="353">
        <v>4980046</v>
      </c>
      <c r="P25" s="5" t="s">
        <v>4</v>
      </c>
      <c r="Q25" s="353">
        <v>4980046</v>
      </c>
      <c r="R25" s="294" t="s">
        <v>4</v>
      </c>
      <c r="S25" s="373">
        <v>5541759</v>
      </c>
      <c r="T25" s="349" t="s">
        <v>4</v>
      </c>
      <c r="U25" s="355">
        <v>481450</v>
      </c>
      <c r="V25" s="299" t="s">
        <v>158</v>
      </c>
      <c r="W25" s="388">
        <v>6394700</v>
      </c>
      <c r="X25" s="299" t="s">
        <v>4</v>
      </c>
    </row>
    <row r="26" spans="1:24" ht="45" customHeight="1">
      <c r="A26" s="7">
        <v>30</v>
      </c>
      <c r="B26" s="341" t="s">
        <v>39</v>
      </c>
      <c r="C26" s="342">
        <v>1430345</v>
      </c>
      <c r="D26" s="6">
        <v>255237</v>
      </c>
      <c r="E26" s="343">
        <f>D26+C26</f>
        <v>1685582</v>
      </c>
      <c r="F26" s="344">
        <v>100</v>
      </c>
      <c r="G26" s="342">
        <v>1449328</v>
      </c>
      <c r="H26" s="6">
        <v>271135</v>
      </c>
      <c r="I26" s="6">
        <f>G26+H26</f>
        <v>1720463</v>
      </c>
      <c r="J26" s="345">
        <f>I26/E26*100</f>
        <v>102.0693742576748</v>
      </c>
      <c r="K26" s="6">
        <v>1483598</v>
      </c>
      <c r="L26" s="293" t="s">
        <v>0</v>
      </c>
      <c r="M26" s="293" t="s">
        <v>0</v>
      </c>
      <c r="N26" s="299" t="s">
        <v>0</v>
      </c>
      <c r="O26" s="346">
        <v>1392987</v>
      </c>
      <c r="P26" s="346">
        <v>338765</v>
      </c>
      <c r="Q26" s="346">
        <f>O26+P26</f>
        <v>1731752</v>
      </c>
      <c r="R26" s="294">
        <f>Q26/E26*100</f>
        <v>102.73911325583687</v>
      </c>
      <c r="S26" s="373">
        <v>2520563</v>
      </c>
      <c r="T26" s="374">
        <f t="shared" si="1"/>
        <v>149.53665855473065</v>
      </c>
      <c r="U26" s="347">
        <v>2708904</v>
      </c>
      <c r="V26" s="299">
        <f>U26/E26*100</f>
        <v>160.71030658846618</v>
      </c>
      <c r="W26" s="388">
        <v>3039420</v>
      </c>
      <c r="X26" s="344">
        <f t="shared" si="0"/>
        <v>180.3187267068585</v>
      </c>
    </row>
    <row r="27" spans="1:24" ht="45" customHeight="1">
      <c r="A27" s="7">
        <v>31</v>
      </c>
      <c r="B27" s="341" t="s">
        <v>40</v>
      </c>
      <c r="C27" s="342">
        <v>843735</v>
      </c>
      <c r="D27" s="6">
        <v>102566</v>
      </c>
      <c r="E27" s="343">
        <f>D27+C27</f>
        <v>946301</v>
      </c>
      <c r="F27" s="344">
        <v>100</v>
      </c>
      <c r="G27" s="342">
        <v>1033134</v>
      </c>
      <c r="H27" s="5" t="s">
        <v>0</v>
      </c>
      <c r="I27" s="5" t="s">
        <v>0</v>
      </c>
      <c r="J27" s="349" t="s">
        <v>0</v>
      </c>
      <c r="K27" s="6">
        <v>1203034</v>
      </c>
      <c r="L27" s="6">
        <v>141452</v>
      </c>
      <c r="M27" s="6">
        <f>K27+L27</f>
        <v>1344486</v>
      </c>
      <c r="N27" s="344">
        <f>M27/E27*100</f>
        <v>142.0780491619474</v>
      </c>
      <c r="O27" s="346">
        <v>1275093</v>
      </c>
      <c r="P27" s="293" t="s">
        <v>0</v>
      </c>
      <c r="Q27" s="293" t="s">
        <v>0</v>
      </c>
      <c r="R27" s="294" t="s">
        <v>0</v>
      </c>
      <c r="S27" s="373">
        <v>1748896</v>
      </c>
      <c r="T27" s="374">
        <f t="shared" si="1"/>
        <v>184.81392284273187</v>
      </c>
      <c r="U27" s="347">
        <v>187462</v>
      </c>
      <c r="V27" s="299">
        <f>U27/E27*100</f>
        <v>19.809975895618837</v>
      </c>
      <c r="W27" s="388">
        <v>2232218</v>
      </c>
      <c r="X27" s="344">
        <f t="shared" si="0"/>
        <v>235.88879225531832</v>
      </c>
    </row>
    <row r="28" spans="1:24" ht="45" customHeight="1">
      <c r="A28" s="356">
        <v>32</v>
      </c>
      <c r="B28" s="357" t="s">
        <v>41</v>
      </c>
      <c r="C28" s="358">
        <v>187238</v>
      </c>
      <c r="D28" s="305" t="s">
        <v>0</v>
      </c>
      <c r="E28" s="307" t="s">
        <v>0</v>
      </c>
      <c r="F28" s="306" t="s">
        <v>0</v>
      </c>
      <c r="G28" s="358">
        <v>245806</v>
      </c>
      <c r="H28" s="359" t="s">
        <v>0</v>
      </c>
      <c r="I28" s="359" t="s">
        <v>0</v>
      </c>
      <c r="J28" s="360" t="s">
        <v>0</v>
      </c>
      <c r="K28" s="305" t="s">
        <v>0</v>
      </c>
      <c r="L28" s="305" t="s">
        <v>0</v>
      </c>
      <c r="M28" s="305" t="s">
        <v>0</v>
      </c>
      <c r="N28" s="325" t="s">
        <v>0</v>
      </c>
      <c r="O28" s="305">
        <v>167687</v>
      </c>
      <c r="P28" s="305" t="s">
        <v>0</v>
      </c>
      <c r="Q28" s="305" t="s">
        <v>0</v>
      </c>
      <c r="R28" s="306" t="s">
        <v>0</v>
      </c>
      <c r="S28" s="375">
        <v>182604</v>
      </c>
      <c r="T28" s="376" t="s">
        <v>0</v>
      </c>
      <c r="U28" s="361">
        <v>253896</v>
      </c>
      <c r="V28" s="325" t="s">
        <v>0</v>
      </c>
      <c r="W28" s="391">
        <v>405754</v>
      </c>
      <c r="X28" s="325" t="s">
        <v>0</v>
      </c>
    </row>
    <row r="29" spans="3:24" ht="24.75" customHeight="1">
      <c r="C29" s="362"/>
      <c r="D29" s="362"/>
      <c r="E29" s="362"/>
      <c r="G29" s="362"/>
      <c r="H29" s="362"/>
      <c r="I29" s="362"/>
      <c r="K29" s="362"/>
      <c r="L29" s="363"/>
      <c r="M29" s="362"/>
      <c r="O29" s="362"/>
      <c r="P29" s="362"/>
      <c r="Q29" s="362"/>
      <c r="U29" s="363"/>
      <c r="V29" s="364"/>
      <c r="W29" s="363">
        <f>SUM(W5:W28)</f>
        <v>36303339</v>
      </c>
      <c r="X29" s="364"/>
    </row>
    <row r="30" spans="3:24" ht="24.75" customHeight="1">
      <c r="C30" s="362"/>
      <c r="D30" s="362"/>
      <c r="E30" s="362"/>
      <c r="G30" s="362"/>
      <c r="H30" s="362"/>
      <c r="I30" s="362"/>
      <c r="K30" s="362"/>
      <c r="L30" s="362"/>
      <c r="M30" s="362"/>
      <c r="O30" s="362"/>
      <c r="P30" s="362"/>
      <c r="Q30" s="362"/>
      <c r="U30" s="363"/>
      <c r="V30" s="364"/>
      <c r="W30" s="363">
        <v>3222092</v>
      </c>
      <c r="X30" s="364"/>
    </row>
    <row r="31" spans="3:24" ht="24.75" customHeight="1">
      <c r="C31" s="362"/>
      <c r="D31" s="362"/>
      <c r="E31" s="362"/>
      <c r="G31" s="362"/>
      <c r="H31" s="362"/>
      <c r="I31" s="362"/>
      <c r="K31" s="362"/>
      <c r="L31" s="362"/>
      <c r="M31" s="362"/>
      <c r="O31" s="362"/>
      <c r="P31" s="362"/>
      <c r="Q31" s="362"/>
      <c r="U31" s="363"/>
      <c r="V31" s="364"/>
      <c r="W31" s="363">
        <f>SUM(W29:W30)</f>
        <v>39525431</v>
      </c>
      <c r="X31" s="364"/>
    </row>
    <row r="32" spans="3:24" ht="24.75" customHeight="1">
      <c r="C32" s="362"/>
      <c r="D32" s="362"/>
      <c r="E32" s="362"/>
      <c r="G32" s="362"/>
      <c r="H32" s="362"/>
      <c r="I32" s="362"/>
      <c r="K32" s="362"/>
      <c r="L32" s="362"/>
      <c r="M32" s="362"/>
      <c r="O32" s="362"/>
      <c r="P32" s="362"/>
      <c r="Q32" s="362"/>
      <c r="U32" s="363"/>
      <c r="V32" s="364"/>
      <c r="W32" s="363"/>
      <c r="X32" s="364"/>
    </row>
    <row r="33" spans="3:24" ht="24.75" customHeight="1">
      <c r="C33" s="362"/>
      <c r="D33" s="362"/>
      <c r="E33" s="362"/>
      <c r="G33" s="362"/>
      <c r="H33" s="362"/>
      <c r="I33" s="362"/>
      <c r="K33" s="362"/>
      <c r="L33" s="362"/>
      <c r="M33" s="362"/>
      <c r="O33" s="362"/>
      <c r="P33" s="362"/>
      <c r="Q33" s="362"/>
      <c r="U33" s="363"/>
      <c r="V33" s="364"/>
      <c r="W33" s="363"/>
      <c r="X33" s="364"/>
    </row>
    <row r="34" spans="3:24" ht="24.75" customHeight="1">
      <c r="C34" s="362"/>
      <c r="D34" s="362"/>
      <c r="E34" s="362"/>
      <c r="G34" s="362"/>
      <c r="H34" s="362"/>
      <c r="I34" s="362"/>
      <c r="K34" s="362"/>
      <c r="L34" s="362"/>
      <c r="M34" s="362"/>
      <c r="O34" s="362"/>
      <c r="P34" s="362"/>
      <c r="Q34" s="362"/>
      <c r="U34" s="363"/>
      <c r="V34" s="364"/>
      <c r="W34" s="363"/>
      <c r="X34" s="364"/>
    </row>
    <row r="35" spans="3:24" ht="24.75" customHeight="1">
      <c r="C35" s="362"/>
      <c r="D35" s="362"/>
      <c r="E35" s="362"/>
      <c r="G35" s="362"/>
      <c r="H35" s="362"/>
      <c r="I35" s="362"/>
      <c r="K35" s="362"/>
      <c r="L35" s="362"/>
      <c r="M35" s="362"/>
      <c r="O35" s="362"/>
      <c r="P35" s="362"/>
      <c r="Q35" s="362"/>
      <c r="U35" s="363"/>
      <c r="V35" s="364"/>
      <c r="W35" s="363"/>
      <c r="X35" s="364"/>
    </row>
    <row r="36" spans="3:24" ht="24.75" customHeight="1">
      <c r="C36" s="362"/>
      <c r="D36" s="362"/>
      <c r="E36" s="362"/>
      <c r="G36" s="362"/>
      <c r="H36" s="362"/>
      <c r="I36" s="362"/>
      <c r="K36" s="362"/>
      <c r="L36" s="362"/>
      <c r="M36" s="362"/>
      <c r="O36" s="362"/>
      <c r="P36" s="362"/>
      <c r="Q36" s="362"/>
      <c r="U36" s="363"/>
      <c r="V36" s="364"/>
      <c r="W36" s="363"/>
      <c r="X36" s="364"/>
    </row>
    <row r="37" spans="3:24" ht="24.75" customHeight="1">
      <c r="C37" s="362"/>
      <c r="D37" s="362"/>
      <c r="E37" s="362"/>
      <c r="G37" s="362"/>
      <c r="H37" s="362"/>
      <c r="I37" s="362"/>
      <c r="K37" s="362"/>
      <c r="L37" s="362"/>
      <c r="M37" s="362"/>
      <c r="O37" s="362"/>
      <c r="P37" s="362"/>
      <c r="Q37" s="362"/>
      <c r="U37" s="363"/>
      <c r="V37" s="364"/>
      <c r="W37" s="363"/>
      <c r="X37" s="364"/>
    </row>
    <row r="38" spans="3:24" ht="45" customHeight="1">
      <c r="C38" s="362"/>
      <c r="D38" s="362"/>
      <c r="E38" s="362"/>
      <c r="G38" s="362"/>
      <c r="H38" s="362"/>
      <c r="I38" s="362"/>
      <c r="K38" s="362"/>
      <c r="L38" s="362"/>
      <c r="M38" s="362"/>
      <c r="O38" s="362"/>
      <c r="P38" s="362"/>
      <c r="Q38" s="362"/>
      <c r="U38" s="363"/>
      <c r="V38" s="364"/>
      <c r="W38" s="363"/>
      <c r="X38" s="364"/>
    </row>
    <row r="39" spans="3:24" ht="45" customHeight="1">
      <c r="C39" s="362"/>
      <c r="D39" s="362"/>
      <c r="E39" s="362"/>
      <c r="G39" s="362"/>
      <c r="H39" s="362"/>
      <c r="I39" s="362"/>
      <c r="K39" s="362"/>
      <c r="L39" s="362"/>
      <c r="M39" s="362"/>
      <c r="O39" s="362"/>
      <c r="P39" s="362"/>
      <c r="Q39" s="362"/>
      <c r="U39" s="363"/>
      <c r="V39" s="364"/>
      <c r="W39" s="363"/>
      <c r="X39" s="364"/>
    </row>
    <row r="40" spans="3:24" ht="45" customHeight="1">
      <c r="C40" s="362"/>
      <c r="D40" s="362"/>
      <c r="E40" s="362"/>
      <c r="G40" s="362"/>
      <c r="H40" s="362"/>
      <c r="I40" s="362"/>
      <c r="K40" s="362"/>
      <c r="L40" s="362"/>
      <c r="M40" s="362"/>
      <c r="O40" s="362"/>
      <c r="P40" s="362"/>
      <c r="Q40" s="362"/>
      <c r="U40" s="363"/>
      <c r="V40" s="364"/>
      <c r="W40" s="363"/>
      <c r="X40" s="364"/>
    </row>
    <row r="41" spans="3:24" ht="45" customHeight="1">
      <c r="C41" s="362"/>
      <c r="D41" s="362"/>
      <c r="E41" s="362"/>
      <c r="G41" s="362"/>
      <c r="H41" s="362"/>
      <c r="I41" s="362"/>
      <c r="U41" s="37"/>
      <c r="V41" s="364"/>
      <c r="W41" s="37"/>
      <c r="X41" s="364"/>
    </row>
    <row r="42" spans="3:24" ht="45" customHeight="1">
      <c r="C42" s="362"/>
      <c r="D42" s="362"/>
      <c r="E42" s="362"/>
      <c r="G42" s="362"/>
      <c r="H42" s="362"/>
      <c r="I42" s="362"/>
      <c r="K42" s="362"/>
      <c r="L42" s="362"/>
      <c r="M42" s="362"/>
      <c r="O42" s="362"/>
      <c r="P42" s="362"/>
      <c r="Q42" s="362"/>
      <c r="U42" s="363"/>
      <c r="V42" s="364"/>
      <c r="W42" s="363"/>
      <c r="X42" s="364"/>
    </row>
    <row r="43" spans="3:24" ht="45" customHeight="1">
      <c r="C43" s="362"/>
      <c r="D43" s="362"/>
      <c r="E43" s="362"/>
      <c r="G43" s="362"/>
      <c r="H43" s="362"/>
      <c r="I43" s="362"/>
      <c r="K43" s="362"/>
      <c r="L43" s="362"/>
      <c r="M43" s="362"/>
      <c r="O43" s="362"/>
      <c r="P43" s="362"/>
      <c r="Q43" s="362"/>
      <c r="U43" s="363"/>
      <c r="V43" s="364"/>
      <c r="W43" s="363"/>
      <c r="X43" s="364"/>
    </row>
    <row r="44" spans="3:24" ht="45" customHeight="1">
      <c r="C44" s="362"/>
      <c r="D44" s="362"/>
      <c r="E44" s="362"/>
      <c r="G44" s="362"/>
      <c r="H44" s="362"/>
      <c r="I44" s="362"/>
      <c r="K44" s="362"/>
      <c r="L44" s="362"/>
      <c r="M44" s="362"/>
      <c r="O44" s="362"/>
      <c r="P44" s="362"/>
      <c r="Q44" s="362"/>
      <c r="U44" s="363"/>
      <c r="V44" s="364"/>
      <c r="W44" s="363"/>
      <c r="X44" s="364"/>
    </row>
    <row r="45" spans="3:24" ht="45" customHeight="1">
      <c r="C45" s="362"/>
      <c r="D45" s="362"/>
      <c r="E45" s="362"/>
      <c r="G45" s="362"/>
      <c r="H45" s="362"/>
      <c r="I45" s="362"/>
      <c r="K45" s="362"/>
      <c r="L45" s="362"/>
      <c r="M45" s="362"/>
      <c r="O45" s="362"/>
      <c r="P45" s="362"/>
      <c r="Q45" s="362"/>
      <c r="U45" s="363"/>
      <c r="V45" s="37"/>
      <c r="W45" s="363"/>
      <c r="X45" s="37"/>
    </row>
    <row r="46" spans="3:24" ht="45" customHeight="1">
      <c r="C46" s="362"/>
      <c r="D46" s="362"/>
      <c r="E46" s="362"/>
      <c r="G46" s="362"/>
      <c r="H46" s="362"/>
      <c r="I46" s="362"/>
      <c r="K46" s="362"/>
      <c r="L46" s="362"/>
      <c r="M46" s="362"/>
      <c r="O46" s="362"/>
      <c r="P46" s="362"/>
      <c r="Q46" s="362"/>
      <c r="U46" s="363"/>
      <c r="V46" s="37"/>
      <c r="W46" s="363"/>
      <c r="X46" s="37"/>
    </row>
    <row r="47" spans="3:24" ht="45" customHeight="1">
      <c r="C47" s="362"/>
      <c r="D47" s="362"/>
      <c r="E47" s="362"/>
      <c r="G47" s="362"/>
      <c r="H47" s="362"/>
      <c r="I47" s="362"/>
      <c r="K47" s="362"/>
      <c r="L47" s="362"/>
      <c r="M47" s="362"/>
      <c r="O47" s="362"/>
      <c r="P47" s="362"/>
      <c r="Q47" s="362"/>
      <c r="U47" s="363"/>
      <c r="V47" s="37"/>
      <c r="W47" s="363"/>
      <c r="X47" s="37"/>
    </row>
    <row r="48" spans="3:24" ht="45" customHeight="1">
      <c r="C48" s="362"/>
      <c r="D48" s="362"/>
      <c r="E48" s="362"/>
      <c r="G48" s="362"/>
      <c r="H48" s="362"/>
      <c r="I48" s="362"/>
      <c r="K48" s="362"/>
      <c r="L48" s="362"/>
      <c r="M48" s="362"/>
      <c r="O48" s="362"/>
      <c r="P48" s="362"/>
      <c r="Q48" s="362"/>
      <c r="U48" s="363"/>
      <c r="V48" s="37"/>
      <c r="W48" s="363"/>
      <c r="X48" s="37"/>
    </row>
    <row r="49" spans="3:24" ht="45" customHeight="1">
      <c r="C49" s="362"/>
      <c r="D49" s="362"/>
      <c r="E49" s="362"/>
      <c r="G49" s="362"/>
      <c r="H49" s="362"/>
      <c r="I49" s="362"/>
      <c r="K49" s="362"/>
      <c r="L49" s="362"/>
      <c r="M49" s="362"/>
      <c r="O49" s="362"/>
      <c r="P49" s="362"/>
      <c r="Q49" s="362"/>
      <c r="U49" s="363"/>
      <c r="V49" s="37"/>
      <c r="W49" s="363"/>
      <c r="X49" s="37"/>
    </row>
    <row r="50" spans="3:24" ht="45" customHeight="1">
      <c r="C50" s="362"/>
      <c r="D50" s="362"/>
      <c r="E50" s="362"/>
      <c r="G50" s="362"/>
      <c r="H50" s="362"/>
      <c r="I50" s="362"/>
      <c r="K50" s="362"/>
      <c r="L50" s="362"/>
      <c r="M50" s="362"/>
      <c r="O50" s="362"/>
      <c r="P50" s="362"/>
      <c r="Q50" s="362"/>
      <c r="U50" s="363"/>
      <c r="V50" s="37"/>
      <c r="W50" s="363"/>
      <c r="X50" s="37"/>
    </row>
    <row r="51" spans="21:24" ht="45" customHeight="1">
      <c r="U51" s="37"/>
      <c r="V51" s="37"/>
      <c r="W51" s="37"/>
      <c r="X51" s="37"/>
    </row>
    <row r="52" spans="21:24" ht="45" customHeight="1">
      <c r="U52" s="37"/>
      <c r="V52" s="37"/>
      <c r="W52" s="37"/>
      <c r="X52" s="37"/>
    </row>
    <row r="53" spans="21:24" ht="45" customHeight="1">
      <c r="U53" s="37"/>
      <c r="V53" s="37"/>
      <c r="W53" s="37"/>
      <c r="X53" s="37"/>
    </row>
    <row r="54" spans="21:24" ht="45" customHeight="1">
      <c r="U54" s="37"/>
      <c r="V54" s="37"/>
      <c r="W54" s="37"/>
      <c r="X54" s="37"/>
    </row>
    <row r="55" spans="21:24" ht="45" customHeight="1">
      <c r="U55" s="37"/>
      <c r="V55" s="37"/>
      <c r="W55" s="37"/>
      <c r="X55" s="37"/>
    </row>
    <row r="56" spans="21:24" ht="45" customHeight="1">
      <c r="U56" s="37"/>
      <c r="V56" s="37"/>
      <c r="W56" s="37"/>
      <c r="X56" s="37"/>
    </row>
    <row r="57" spans="21:24" ht="45" customHeight="1">
      <c r="U57" s="37"/>
      <c r="V57" s="37"/>
      <c r="W57" s="37"/>
      <c r="X57" s="37"/>
    </row>
    <row r="58" spans="21:24" ht="45" customHeight="1">
      <c r="U58" s="37"/>
      <c r="V58" s="37"/>
      <c r="W58" s="37"/>
      <c r="X58" s="37"/>
    </row>
    <row r="59" spans="21:24" ht="45" customHeight="1">
      <c r="U59" s="37"/>
      <c r="V59" s="37"/>
      <c r="W59" s="37"/>
      <c r="X59" s="37"/>
    </row>
    <row r="60" spans="21:24" ht="45" customHeight="1">
      <c r="U60" s="37"/>
      <c r="V60" s="37"/>
      <c r="W60" s="37"/>
      <c r="X60" s="37"/>
    </row>
    <row r="61" spans="21:24" ht="45" customHeight="1">
      <c r="U61" s="37"/>
      <c r="V61" s="37"/>
      <c r="W61" s="37"/>
      <c r="X61" s="37"/>
    </row>
    <row r="62" spans="21:24" ht="45" customHeight="1">
      <c r="U62" s="37"/>
      <c r="V62" s="37"/>
      <c r="W62" s="37"/>
      <c r="X62" s="37"/>
    </row>
    <row r="63" spans="21:24" ht="45" customHeight="1">
      <c r="U63" s="37"/>
      <c r="V63" s="37"/>
      <c r="W63" s="37"/>
      <c r="X63" s="37"/>
    </row>
    <row r="64" spans="21:24" ht="45" customHeight="1">
      <c r="U64" s="37"/>
      <c r="V64" s="37"/>
      <c r="W64" s="37"/>
      <c r="X64" s="37"/>
    </row>
    <row r="65" spans="21:24" ht="45" customHeight="1">
      <c r="U65" s="37"/>
      <c r="V65" s="37"/>
      <c r="W65" s="37"/>
      <c r="X65" s="37"/>
    </row>
    <row r="66" spans="21:24" ht="45" customHeight="1">
      <c r="U66" s="37"/>
      <c r="V66" s="37"/>
      <c r="W66" s="37"/>
      <c r="X66" s="37"/>
    </row>
    <row r="67" spans="21:24" ht="45" customHeight="1">
      <c r="U67" s="37"/>
      <c r="V67" s="37"/>
      <c r="W67" s="37"/>
      <c r="X67" s="37"/>
    </row>
    <row r="68" spans="21:24" ht="45" customHeight="1">
      <c r="U68" s="37"/>
      <c r="V68" s="37"/>
      <c r="W68" s="37"/>
      <c r="X68" s="37"/>
    </row>
    <row r="69" spans="21:24" ht="45" customHeight="1">
      <c r="U69" s="37"/>
      <c r="V69" s="37"/>
      <c r="W69" s="37"/>
      <c r="X69" s="37"/>
    </row>
    <row r="70" spans="21:24" ht="45" customHeight="1">
      <c r="U70" s="37"/>
      <c r="V70" s="37"/>
      <c r="W70" s="37"/>
      <c r="X70" s="37"/>
    </row>
    <row r="71" spans="21:24" ht="45" customHeight="1">
      <c r="U71" s="37"/>
      <c r="V71" s="37"/>
      <c r="W71" s="37"/>
      <c r="X71" s="37"/>
    </row>
    <row r="72" spans="21:24" ht="45" customHeight="1">
      <c r="U72" s="37"/>
      <c r="V72" s="37"/>
      <c r="W72" s="37"/>
      <c r="X72" s="37"/>
    </row>
    <row r="73" spans="21:24" ht="45" customHeight="1">
      <c r="U73" s="37"/>
      <c r="V73" s="37"/>
      <c r="W73" s="37"/>
      <c r="X73" s="37"/>
    </row>
    <row r="74" spans="21:24" ht="45" customHeight="1">
      <c r="U74" s="37"/>
      <c r="V74" s="37"/>
      <c r="W74" s="37"/>
      <c r="X74" s="37"/>
    </row>
    <row r="75" spans="21:24" ht="45" customHeight="1">
      <c r="U75" s="37"/>
      <c r="V75" s="37"/>
      <c r="W75" s="37"/>
      <c r="X75" s="37"/>
    </row>
    <row r="76" spans="21:24" ht="45" customHeight="1">
      <c r="U76" s="37"/>
      <c r="V76" s="37"/>
      <c r="W76" s="37"/>
      <c r="X76" s="37"/>
    </row>
    <row r="77" spans="21:24" ht="45" customHeight="1">
      <c r="U77" s="37"/>
      <c r="V77" s="37"/>
      <c r="W77" s="37"/>
      <c r="X77" s="37"/>
    </row>
    <row r="78" spans="21:24" ht="45" customHeight="1">
      <c r="U78" s="37"/>
      <c r="V78" s="37"/>
      <c r="W78" s="37"/>
      <c r="X78" s="37"/>
    </row>
    <row r="79" spans="21:24" ht="45" customHeight="1">
      <c r="U79" s="37"/>
      <c r="V79" s="37"/>
      <c r="W79" s="37"/>
      <c r="X79" s="37"/>
    </row>
    <row r="80" spans="21:24" ht="45" customHeight="1">
      <c r="U80" s="37"/>
      <c r="V80" s="37"/>
      <c r="W80" s="37"/>
      <c r="X80" s="37"/>
    </row>
    <row r="81" spans="21:24" ht="45" customHeight="1">
      <c r="U81" s="37"/>
      <c r="V81" s="37"/>
      <c r="W81" s="37"/>
      <c r="X81" s="37"/>
    </row>
    <row r="82" spans="21:24" ht="45" customHeight="1">
      <c r="U82" s="37"/>
      <c r="V82" s="37"/>
      <c r="W82" s="37"/>
      <c r="X82" s="37"/>
    </row>
    <row r="83" spans="21:24" ht="45" customHeight="1">
      <c r="U83" s="37"/>
      <c r="V83" s="37"/>
      <c r="W83" s="37"/>
      <c r="X83" s="37"/>
    </row>
    <row r="84" spans="21:24" ht="45" customHeight="1">
      <c r="U84" s="37"/>
      <c r="V84" s="37"/>
      <c r="W84" s="37"/>
      <c r="X84" s="37"/>
    </row>
    <row r="85" spans="21:24" ht="45" customHeight="1">
      <c r="U85" s="37"/>
      <c r="V85" s="37"/>
      <c r="W85" s="37"/>
      <c r="X85" s="37"/>
    </row>
    <row r="86" spans="21:24" ht="45" customHeight="1">
      <c r="U86" s="37"/>
      <c r="V86" s="37"/>
      <c r="W86" s="37"/>
      <c r="X86" s="37"/>
    </row>
    <row r="87" spans="21:24" ht="45" customHeight="1">
      <c r="U87" s="37"/>
      <c r="V87" s="37"/>
      <c r="W87" s="37"/>
      <c r="X87" s="37"/>
    </row>
    <row r="88" spans="21:24" ht="45" customHeight="1">
      <c r="U88" s="37"/>
      <c r="V88" s="37"/>
      <c r="W88" s="37"/>
      <c r="X88" s="37"/>
    </row>
    <row r="89" spans="21:24" ht="45" customHeight="1">
      <c r="U89" s="37"/>
      <c r="V89" s="37"/>
      <c r="W89" s="37"/>
      <c r="X89" s="37"/>
    </row>
    <row r="90" spans="21:24" ht="45" customHeight="1">
      <c r="U90" s="37"/>
      <c r="V90" s="37"/>
      <c r="W90" s="37"/>
      <c r="X90" s="37"/>
    </row>
    <row r="91" spans="21:24" ht="45" customHeight="1">
      <c r="U91" s="37"/>
      <c r="V91" s="37"/>
      <c r="W91" s="37"/>
      <c r="X91" s="37"/>
    </row>
    <row r="92" spans="21:24" ht="45" customHeight="1">
      <c r="U92" s="37"/>
      <c r="V92" s="37"/>
      <c r="W92" s="37"/>
      <c r="X92" s="37"/>
    </row>
    <row r="93" spans="21:24" ht="45" customHeight="1">
      <c r="U93" s="37"/>
      <c r="V93" s="37"/>
      <c r="W93" s="37"/>
      <c r="X93" s="37"/>
    </row>
    <row r="94" spans="21:24" ht="45" customHeight="1">
      <c r="U94" s="37"/>
      <c r="V94" s="37"/>
      <c r="W94" s="37"/>
      <c r="X94" s="37"/>
    </row>
    <row r="95" spans="21:24" ht="45" customHeight="1">
      <c r="U95" s="37"/>
      <c r="V95" s="37"/>
      <c r="W95" s="37"/>
      <c r="X95" s="37"/>
    </row>
    <row r="96" spans="21:24" ht="45" customHeight="1">
      <c r="U96" s="37"/>
      <c r="V96" s="37"/>
      <c r="W96" s="37"/>
      <c r="X96" s="37"/>
    </row>
    <row r="97" spans="21:24" ht="45" customHeight="1">
      <c r="U97" s="37"/>
      <c r="V97" s="37"/>
      <c r="W97" s="37"/>
      <c r="X97" s="37"/>
    </row>
    <row r="98" spans="21:24" ht="45" customHeight="1">
      <c r="U98" s="37"/>
      <c r="V98" s="37"/>
      <c r="W98" s="37"/>
      <c r="X98" s="37"/>
    </row>
    <row r="99" spans="21:24" ht="45" customHeight="1">
      <c r="U99" s="37"/>
      <c r="V99" s="37"/>
      <c r="W99" s="37"/>
      <c r="X99" s="37"/>
    </row>
    <row r="100" spans="21:24" ht="45" customHeight="1">
      <c r="U100" s="37"/>
      <c r="V100" s="37"/>
      <c r="W100" s="37"/>
      <c r="X100" s="37"/>
    </row>
    <row r="101" spans="21:24" ht="45" customHeight="1">
      <c r="U101" s="37"/>
      <c r="V101" s="37"/>
      <c r="W101" s="37"/>
      <c r="X101" s="37"/>
    </row>
    <row r="102" spans="21:24" ht="45" customHeight="1">
      <c r="U102" s="37"/>
      <c r="V102" s="37"/>
      <c r="W102" s="37"/>
      <c r="X102" s="37"/>
    </row>
    <row r="103" spans="21:24" ht="45" customHeight="1">
      <c r="U103" s="37"/>
      <c r="V103" s="37"/>
      <c r="W103" s="37"/>
      <c r="X103" s="37"/>
    </row>
    <row r="104" spans="21:24" ht="45" customHeight="1">
      <c r="U104" s="37"/>
      <c r="V104" s="37"/>
      <c r="W104" s="37"/>
      <c r="X104" s="37"/>
    </row>
    <row r="105" spans="21:24" ht="45" customHeight="1">
      <c r="U105" s="37"/>
      <c r="V105" s="37"/>
      <c r="W105" s="37"/>
      <c r="X105" s="37"/>
    </row>
    <row r="106" spans="21:24" ht="45" customHeight="1">
      <c r="U106" s="37"/>
      <c r="V106" s="37"/>
      <c r="W106" s="37"/>
      <c r="X106" s="37"/>
    </row>
    <row r="107" spans="21:24" ht="45" customHeight="1">
      <c r="U107" s="37"/>
      <c r="V107" s="37"/>
      <c r="W107" s="37"/>
      <c r="X107" s="37"/>
    </row>
    <row r="108" spans="21:24" ht="45" customHeight="1">
      <c r="U108" s="37"/>
      <c r="V108" s="37"/>
      <c r="W108" s="37"/>
      <c r="X108" s="37"/>
    </row>
    <row r="109" spans="21:24" ht="45" customHeight="1">
      <c r="U109" s="37"/>
      <c r="V109" s="37"/>
      <c r="W109" s="37"/>
      <c r="X109" s="37"/>
    </row>
    <row r="110" spans="21:24" ht="45" customHeight="1">
      <c r="U110" s="37"/>
      <c r="V110" s="37"/>
      <c r="W110" s="37"/>
      <c r="X110" s="37"/>
    </row>
    <row r="111" spans="21:24" ht="45" customHeight="1">
      <c r="U111" s="37"/>
      <c r="V111" s="37"/>
      <c r="W111" s="37"/>
      <c r="X111" s="37"/>
    </row>
    <row r="112" spans="21:24" ht="45" customHeight="1">
      <c r="U112" s="37"/>
      <c r="V112" s="37"/>
      <c r="W112" s="37"/>
      <c r="X112" s="37"/>
    </row>
    <row r="113" spans="21:24" ht="45" customHeight="1">
      <c r="U113" s="37"/>
      <c r="V113" s="37"/>
      <c r="W113" s="37"/>
      <c r="X113" s="37"/>
    </row>
    <row r="114" spans="21:24" ht="45" customHeight="1">
      <c r="U114" s="37"/>
      <c r="V114" s="37"/>
      <c r="W114" s="37"/>
      <c r="X114" s="37"/>
    </row>
    <row r="115" spans="21:24" ht="45" customHeight="1">
      <c r="U115" s="37"/>
      <c r="V115" s="37"/>
      <c r="W115" s="37"/>
      <c r="X115" s="37"/>
    </row>
    <row r="116" spans="21:24" ht="45" customHeight="1">
      <c r="U116" s="37"/>
      <c r="V116" s="37"/>
      <c r="W116" s="37"/>
      <c r="X116" s="37"/>
    </row>
    <row r="117" spans="21:24" ht="45" customHeight="1">
      <c r="U117" s="37"/>
      <c r="V117" s="37"/>
      <c r="W117" s="37"/>
      <c r="X117" s="37"/>
    </row>
    <row r="118" spans="21:24" ht="45" customHeight="1">
      <c r="U118" s="37"/>
      <c r="V118" s="37"/>
      <c r="W118" s="37"/>
      <c r="X118" s="37"/>
    </row>
    <row r="119" spans="21:24" ht="45" customHeight="1">
      <c r="U119" s="37"/>
      <c r="V119" s="37"/>
      <c r="W119" s="37"/>
      <c r="X119" s="37"/>
    </row>
    <row r="120" spans="21:24" ht="45" customHeight="1">
      <c r="U120" s="37"/>
      <c r="V120" s="37"/>
      <c r="W120" s="37"/>
      <c r="X120" s="37"/>
    </row>
    <row r="121" spans="21:24" ht="45" customHeight="1">
      <c r="U121" s="37"/>
      <c r="V121" s="37"/>
      <c r="W121" s="37"/>
      <c r="X121" s="37"/>
    </row>
    <row r="122" spans="21:24" ht="45" customHeight="1">
      <c r="U122" s="37"/>
      <c r="V122" s="37"/>
      <c r="W122" s="37"/>
      <c r="X122" s="37"/>
    </row>
    <row r="123" spans="21:24" ht="45" customHeight="1">
      <c r="U123" s="37"/>
      <c r="V123" s="37"/>
      <c r="W123" s="37"/>
      <c r="X123" s="37"/>
    </row>
    <row r="124" spans="21:24" ht="45" customHeight="1">
      <c r="U124" s="37"/>
      <c r="V124" s="37"/>
      <c r="W124" s="37"/>
      <c r="X124" s="37"/>
    </row>
    <row r="125" spans="21:24" ht="45" customHeight="1">
      <c r="U125" s="37"/>
      <c r="V125" s="37"/>
      <c r="W125" s="37"/>
      <c r="X125" s="37"/>
    </row>
    <row r="126" spans="21:24" ht="45" customHeight="1">
      <c r="U126" s="37"/>
      <c r="V126" s="37"/>
      <c r="W126" s="37"/>
      <c r="X126" s="37"/>
    </row>
    <row r="127" spans="21:24" ht="45" customHeight="1">
      <c r="U127" s="37"/>
      <c r="V127" s="37"/>
      <c r="W127" s="37"/>
      <c r="X127" s="37"/>
    </row>
    <row r="128" spans="21:24" ht="45" customHeight="1">
      <c r="U128" s="37"/>
      <c r="V128" s="37"/>
      <c r="W128" s="37"/>
      <c r="X128" s="37"/>
    </row>
    <row r="129" spans="21:24" ht="45" customHeight="1">
      <c r="U129" s="37"/>
      <c r="V129" s="37"/>
      <c r="W129" s="37"/>
      <c r="X129" s="37"/>
    </row>
    <row r="130" spans="21:24" ht="45" customHeight="1">
      <c r="U130" s="37"/>
      <c r="V130" s="37"/>
      <c r="W130" s="37"/>
      <c r="X130" s="37"/>
    </row>
    <row r="131" spans="21:24" ht="45" customHeight="1">
      <c r="U131" s="37"/>
      <c r="V131" s="37"/>
      <c r="W131" s="37"/>
      <c r="X131" s="37"/>
    </row>
    <row r="132" spans="21:24" ht="45" customHeight="1">
      <c r="U132" s="37"/>
      <c r="V132" s="37"/>
      <c r="W132" s="37"/>
      <c r="X132" s="37"/>
    </row>
    <row r="133" spans="21:24" ht="45" customHeight="1">
      <c r="U133" s="37"/>
      <c r="V133" s="37"/>
      <c r="W133" s="37"/>
      <c r="X133" s="37"/>
    </row>
    <row r="134" spans="21:24" ht="45" customHeight="1">
      <c r="U134" s="37"/>
      <c r="V134" s="37"/>
      <c r="W134" s="37"/>
      <c r="X134" s="37"/>
    </row>
    <row r="135" spans="21:24" ht="45" customHeight="1">
      <c r="U135" s="37"/>
      <c r="V135" s="37"/>
      <c r="W135" s="37"/>
      <c r="X135" s="37"/>
    </row>
    <row r="136" spans="21:24" ht="45" customHeight="1">
      <c r="U136" s="37"/>
      <c r="V136" s="37"/>
      <c r="W136" s="37"/>
      <c r="X136" s="37"/>
    </row>
    <row r="137" spans="21:24" ht="45" customHeight="1">
      <c r="U137" s="37"/>
      <c r="V137" s="37"/>
      <c r="W137" s="37"/>
      <c r="X137" s="37"/>
    </row>
    <row r="138" spans="21:24" ht="45" customHeight="1">
      <c r="U138" s="37"/>
      <c r="V138" s="37"/>
      <c r="W138" s="37"/>
      <c r="X138" s="37"/>
    </row>
    <row r="139" spans="21:24" ht="45" customHeight="1">
      <c r="U139" s="37"/>
      <c r="V139" s="37"/>
      <c r="W139" s="37"/>
      <c r="X139" s="37"/>
    </row>
    <row r="140" spans="21:24" ht="45" customHeight="1">
      <c r="U140" s="37"/>
      <c r="V140" s="37"/>
      <c r="W140" s="37"/>
      <c r="X140" s="37"/>
    </row>
    <row r="141" spans="21:24" ht="45" customHeight="1">
      <c r="U141" s="37"/>
      <c r="V141" s="37"/>
      <c r="W141" s="37"/>
      <c r="X141" s="37"/>
    </row>
    <row r="142" spans="21:24" ht="45" customHeight="1">
      <c r="U142" s="37"/>
      <c r="V142" s="37"/>
      <c r="W142" s="37"/>
      <c r="X142" s="37"/>
    </row>
    <row r="143" spans="21:24" ht="45" customHeight="1">
      <c r="U143" s="37"/>
      <c r="V143" s="37"/>
      <c r="W143" s="37"/>
      <c r="X143" s="37"/>
    </row>
    <row r="144" spans="21:24" ht="45" customHeight="1">
      <c r="U144" s="37"/>
      <c r="V144" s="37"/>
      <c r="W144" s="37"/>
      <c r="X144" s="37"/>
    </row>
    <row r="145" spans="21:24" ht="45" customHeight="1">
      <c r="U145" s="37"/>
      <c r="V145" s="37"/>
      <c r="W145" s="37"/>
      <c r="X145" s="37"/>
    </row>
    <row r="146" spans="21:24" ht="45" customHeight="1">
      <c r="U146" s="37"/>
      <c r="V146" s="37"/>
      <c r="W146" s="37"/>
      <c r="X146" s="37"/>
    </row>
    <row r="147" spans="21:24" ht="45" customHeight="1">
      <c r="U147" s="37"/>
      <c r="V147" s="37"/>
      <c r="W147" s="37"/>
      <c r="X147" s="37"/>
    </row>
    <row r="148" spans="21:24" ht="45" customHeight="1">
      <c r="U148" s="37"/>
      <c r="V148" s="37"/>
      <c r="W148" s="37"/>
      <c r="X148" s="37"/>
    </row>
    <row r="149" spans="21:24" ht="45" customHeight="1">
      <c r="U149" s="37"/>
      <c r="V149" s="37"/>
      <c r="W149" s="37"/>
      <c r="X149" s="37"/>
    </row>
    <row r="150" spans="21:24" ht="45" customHeight="1">
      <c r="U150" s="37"/>
      <c r="V150" s="37"/>
      <c r="W150" s="37"/>
      <c r="X150" s="37"/>
    </row>
    <row r="151" spans="21:24" ht="45" customHeight="1">
      <c r="U151" s="37"/>
      <c r="V151" s="37"/>
      <c r="W151" s="37"/>
      <c r="X151" s="37"/>
    </row>
    <row r="152" spans="21:24" ht="45" customHeight="1">
      <c r="U152" s="37"/>
      <c r="V152" s="37"/>
      <c r="W152" s="37"/>
      <c r="X152" s="37"/>
    </row>
    <row r="153" spans="21:24" ht="45" customHeight="1">
      <c r="U153" s="37"/>
      <c r="V153" s="37"/>
      <c r="W153" s="37"/>
      <c r="X153" s="37"/>
    </row>
    <row r="154" spans="21:24" ht="45" customHeight="1">
      <c r="U154" s="37"/>
      <c r="V154" s="37"/>
      <c r="W154" s="37"/>
      <c r="X154" s="37"/>
    </row>
    <row r="155" spans="21:24" ht="45" customHeight="1">
      <c r="U155" s="37"/>
      <c r="V155" s="37"/>
      <c r="W155" s="37"/>
      <c r="X155" s="37"/>
    </row>
    <row r="156" spans="21:24" ht="45" customHeight="1">
      <c r="U156" s="37"/>
      <c r="V156" s="37"/>
      <c r="W156" s="37"/>
      <c r="X156" s="37"/>
    </row>
    <row r="157" spans="21:24" ht="45" customHeight="1">
      <c r="U157" s="37"/>
      <c r="V157" s="37"/>
      <c r="W157" s="37"/>
      <c r="X157" s="37"/>
    </row>
    <row r="158" spans="21:24" ht="45" customHeight="1">
      <c r="U158" s="37"/>
      <c r="V158" s="37"/>
      <c r="W158" s="37"/>
      <c r="X158" s="37"/>
    </row>
    <row r="159" spans="21:24" ht="45" customHeight="1">
      <c r="U159" s="37"/>
      <c r="V159" s="37"/>
      <c r="W159" s="37"/>
      <c r="X159" s="37"/>
    </row>
    <row r="160" spans="21:24" ht="45" customHeight="1">
      <c r="U160" s="37"/>
      <c r="V160" s="37"/>
      <c r="W160" s="37"/>
      <c r="X160" s="37"/>
    </row>
    <row r="161" spans="21:24" ht="45" customHeight="1">
      <c r="U161" s="37"/>
      <c r="V161" s="37"/>
      <c r="W161" s="37"/>
      <c r="X161" s="37"/>
    </row>
    <row r="162" spans="21:24" ht="45" customHeight="1">
      <c r="U162" s="37"/>
      <c r="V162" s="37"/>
      <c r="W162" s="37"/>
      <c r="X162" s="37"/>
    </row>
    <row r="163" spans="21:24" ht="45" customHeight="1">
      <c r="U163" s="37"/>
      <c r="V163" s="37"/>
      <c r="W163" s="37"/>
      <c r="X163" s="37"/>
    </row>
    <row r="164" spans="21:24" ht="45" customHeight="1">
      <c r="U164" s="37"/>
      <c r="V164" s="37"/>
      <c r="W164" s="37"/>
      <c r="X164" s="37"/>
    </row>
    <row r="165" spans="21:24" ht="45" customHeight="1">
      <c r="U165" s="37"/>
      <c r="V165" s="37"/>
      <c r="W165" s="37"/>
      <c r="X165" s="37"/>
    </row>
    <row r="166" spans="21:24" ht="45" customHeight="1">
      <c r="U166" s="37"/>
      <c r="V166" s="37"/>
      <c r="W166" s="37"/>
      <c r="X166" s="37"/>
    </row>
    <row r="167" spans="21:24" ht="45" customHeight="1">
      <c r="U167" s="37"/>
      <c r="V167" s="37"/>
      <c r="W167" s="37"/>
      <c r="X167" s="37"/>
    </row>
    <row r="168" spans="21:24" ht="45" customHeight="1">
      <c r="U168" s="37"/>
      <c r="V168" s="37"/>
      <c r="W168" s="37"/>
      <c r="X168" s="37"/>
    </row>
    <row r="169" spans="21:24" ht="45" customHeight="1">
      <c r="U169" s="37"/>
      <c r="V169" s="37"/>
      <c r="W169" s="37"/>
      <c r="X169" s="37"/>
    </row>
    <row r="170" spans="21:24" ht="45" customHeight="1">
      <c r="U170" s="37"/>
      <c r="V170" s="37"/>
      <c r="W170" s="37"/>
      <c r="X170" s="37"/>
    </row>
    <row r="171" spans="21:24" ht="45" customHeight="1">
      <c r="U171" s="37"/>
      <c r="V171" s="37"/>
      <c r="W171" s="37"/>
      <c r="X171" s="37"/>
    </row>
    <row r="172" spans="21:24" ht="45" customHeight="1">
      <c r="U172" s="37"/>
      <c r="V172" s="37"/>
      <c r="W172" s="37"/>
      <c r="X172" s="37"/>
    </row>
    <row r="173" spans="21:24" ht="45" customHeight="1">
      <c r="U173" s="37"/>
      <c r="V173" s="37"/>
      <c r="W173" s="37"/>
      <c r="X173" s="37"/>
    </row>
    <row r="174" spans="21:24" ht="45" customHeight="1">
      <c r="U174" s="37"/>
      <c r="V174" s="37"/>
      <c r="W174" s="37"/>
      <c r="X174" s="37"/>
    </row>
    <row r="175" spans="21:24" ht="45" customHeight="1">
      <c r="U175" s="37"/>
      <c r="V175" s="37"/>
      <c r="W175" s="37"/>
      <c r="X175" s="37"/>
    </row>
    <row r="176" spans="21:24" ht="45" customHeight="1">
      <c r="U176" s="37"/>
      <c r="V176" s="37"/>
      <c r="W176" s="37"/>
      <c r="X176" s="37"/>
    </row>
    <row r="177" spans="21:24" ht="45" customHeight="1">
      <c r="U177" s="37"/>
      <c r="V177" s="37"/>
      <c r="W177" s="37"/>
      <c r="X177" s="37"/>
    </row>
    <row r="178" spans="21:24" ht="45" customHeight="1">
      <c r="U178" s="37"/>
      <c r="V178" s="37"/>
      <c r="W178" s="37"/>
      <c r="X178" s="37"/>
    </row>
    <row r="179" spans="21:24" ht="45" customHeight="1">
      <c r="U179" s="37"/>
      <c r="V179" s="37"/>
      <c r="W179" s="37"/>
      <c r="X179" s="37"/>
    </row>
    <row r="180" spans="21:24" ht="45" customHeight="1">
      <c r="U180" s="37"/>
      <c r="V180" s="37"/>
      <c r="W180" s="37"/>
      <c r="X180" s="37"/>
    </row>
    <row r="181" spans="21:24" ht="45" customHeight="1">
      <c r="U181" s="37"/>
      <c r="V181" s="37"/>
      <c r="W181" s="37"/>
      <c r="X181" s="37"/>
    </row>
    <row r="182" spans="21:24" ht="45" customHeight="1">
      <c r="U182" s="37"/>
      <c r="V182" s="37"/>
      <c r="W182" s="37"/>
      <c r="X182" s="37"/>
    </row>
    <row r="183" spans="21:24" ht="45" customHeight="1">
      <c r="U183" s="37"/>
      <c r="V183" s="37"/>
      <c r="W183" s="37"/>
      <c r="X183" s="37"/>
    </row>
    <row r="184" spans="21:24" ht="45" customHeight="1">
      <c r="U184" s="37"/>
      <c r="V184" s="37"/>
      <c r="W184" s="37"/>
      <c r="X184" s="37"/>
    </row>
    <row r="185" spans="21:24" ht="45" customHeight="1">
      <c r="U185" s="37"/>
      <c r="V185" s="37"/>
      <c r="W185" s="37"/>
      <c r="X185" s="37"/>
    </row>
    <row r="186" spans="21:24" ht="45" customHeight="1">
      <c r="U186" s="37"/>
      <c r="V186" s="37"/>
      <c r="W186" s="37"/>
      <c r="X186" s="37"/>
    </row>
    <row r="187" spans="21:24" ht="45" customHeight="1">
      <c r="U187" s="37"/>
      <c r="V187" s="37"/>
      <c r="W187" s="37"/>
      <c r="X187" s="37"/>
    </row>
    <row r="188" spans="21:24" ht="45" customHeight="1">
      <c r="U188" s="37"/>
      <c r="V188" s="37"/>
      <c r="W188" s="37"/>
      <c r="X188" s="37"/>
    </row>
    <row r="189" spans="21:24" ht="45" customHeight="1">
      <c r="U189" s="37"/>
      <c r="V189" s="37"/>
      <c r="W189" s="37"/>
      <c r="X189" s="37"/>
    </row>
    <row r="190" spans="21:24" ht="45" customHeight="1">
      <c r="U190" s="37"/>
      <c r="V190" s="37"/>
      <c r="W190" s="37"/>
      <c r="X190" s="37"/>
    </row>
    <row r="191" spans="21:24" ht="45" customHeight="1">
      <c r="U191" s="37"/>
      <c r="V191" s="37"/>
      <c r="W191" s="37"/>
      <c r="X191" s="37"/>
    </row>
    <row r="192" spans="21:24" ht="45" customHeight="1">
      <c r="U192" s="37"/>
      <c r="V192" s="37"/>
      <c r="W192" s="37"/>
      <c r="X192" s="37"/>
    </row>
    <row r="193" spans="21:24" ht="45" customHeight="1">
      <c r="U193" s="37"/>
      <c r="V193" s="37"/>
      <c r="W193" s="37"/>
      <c r="X193" s="37"/>
    </row>
    <row r="194" spans="21:24" ht="45" customHeight="1">
      <c r="U194" s="37"/>
      <c r="V194" s="37"/>
      <c r="W194" s="37"/>
      <c r="X194" s="37"/>
    </row>
    <row r="195" spans="21:24" ht="45" customHeight="1">
      <c r="U195" s="37"/>
      <c r="V195" s="37"/>
      <c r="W195" s="37"/>
      <c r="X195" s="37"/>
    </row>
    <row r="196" spans="21:24" ht="45" customHeight="1">
      <c r="U196" s="37"/>
      <c r="V196" s="37"/>
      <c r="W196" s="37"/>
      <c r="X196" s="37"/>
    </row>
    <row r="197" spans="21:24" ht="45" customHeight="1">
      <c r="U197" s="37"/>
      <c r="V197" s="37"/>
      <c r="W197" s="37"/>
      <c r="X197" s="37"/>
    </row>
    <row r="198" spans="21:24" ht="45" customHeight="1">
      <c r="U198" s="37"/>
      <c r="V198" s="37"/>
      <c r="W198" s="37"/>
      <c r="X198" s="37"/>
    </row>
    <row r="199" spans="21:24" ht="45" customHeight="1">
      <c r="U199" s="37"/>
      <c r="V199" s="37"/>
      <c r="W199" s="37"/>
      <c r="X199" s="37"/>
    </row>
    <row r="200" spans="21:24" ht="45" customHeight="1">
      <c r="U200" s="37"/>
      <c r="V200" s="37"/>
      <c r="W200" s="37"/>
      <c r="X200" s="37"/>
    </row>
    <row r="201" spans="21:24" ht="45" customHeight="1">
      <c r="U201" s="37"/>
      <c r="V201" s="37"/>
      <c r="W201" s="37"/>
      <c r="X201" s="37"/>
    </row>
    <row r="202" spans="21:23" ht="45" customHeight="1">
      <c r="U202" s="37"/>
      <c r="W202" s="37"/>
    </row>
    <row r="203" spans="21:23" ht="45" customHeight="1">
      <c r="U203" s="37"/>
      <c r="W203" s="37"/>
    </row>
    <row r="204" spans="21:23" ht="45" customHeight="1">
      <c r="U204" s="37"/>
      <c r="W204" s="37"/>
    </row>
    <row r="205" spans="21:23" ht="45" customHeight="1">
      <c r="U205" s="37"/>
      <c r="W205" s="37"/>
    </row>
    <row r="206" spans="21:23" ht="45" customHeight="1">
      <c r="U206" s="37"/>
      <c r="W206" s="37"/>
    </row>
    <row r="207" spans="21:23" ht="45" customHeight="1">
      <c r="U207" s="37"/>
      <c r="W207" s="37"/>
    </row>
    <row r="208" spans="21:23" ht="45" customHeight="1">
      <c r="U208" s="37"/>
      <c r="W208" s="37"/>
    </row>
    <row r="209" spans="21:23" ht="45" customHeight="1">
      <c r="U209" s="37"/>
      <c r="W209" s="37"/>
    </row>
    <row r="210" spans="21:23" ht="45" customHeight="1">
      <c r="U210" s="37"/>
      <c r="W210" s="37"/>
    </row>
    <row r="211" spans="21:23" ht="45" customHeight="1">
      <c r="U211" s="37"/>
      <c r="W211" s="37"/>
    </row>
    <row r="212" spans="21:23" ht="45" customHeight="1">
      <c r="U212" s="37"/>
      <c r="W212" s="37"/>
    </row>
    <row r="213" spans="21:23" ht="45" customHeight="1">
      <c r="U213" s="37"/>
      <c r="W213" s="37"/>
    </row>
    <row r="214" spans="21:23" ht="45" customHeight="1">
      <c r="U214" s="37"/>
      <c r="W214" s="37"/>
    </row>
    <row r="215" spans="21:23" ht="45" customHeight="1">
      <c r="U215" s="37"/>
      <c r="W215" s="37"/>
    </row>
    <row r="216" spans="21:23" ht="45" customHeight="1">
      <c r="U216" s="37"/>
      <c r="W216" s="37"/>
    </row>
    <row r="217" spans="21:23" ht="45" customHeight="1">
      <c r="U217" s="37"/>
      <c r="W217" s="37"/>
    </row>
    <row r="218" spans="21:23" ht="45" customHeight="1">
      <c r="U218" s="37"/>
      <c r="W218" s="37"/>
    </row>
    <row r="219" spans="21:23" ht="45" customHeight="1">
      <c r="U219" s="37"/>
      <c r="W219" s="37"/>
    </row>
    <row r="220" spans="21:23" ht="45" customHeight="1">
      <c r="U220" s="37"/>
      <c r="W220" s="37"/>
    </row>
    <row r="221" spans="21:23" ht="45" customHeight="1">
      <c r="U221" s="37"/>
      <c r="W221" s="37"/>
    </row>
    <row r="222" spans="21:23" ht="45" customHeight="1">
      <c r="U222" s="37"/>
      <c r="W222" s="37"/>
    </row>
    <row r="223" spans="21:23" ht="45" customHeight="1">
      <c r="U223" s="37"/>
      <c r="W223" s="37"/>
    </row>
    <row r="224" spans="21:23" ht="45" customHeight="1">
      <c r="U224" s="37"/>
      <c r="W224" s="37"/>
    </row>
    <row r="225" spans="21:23" ht="45" customHeight="1">
      <c r="U225" s="37"/>
      <c r="W225" s="37"/>
    </row>
    <row r="226" spans="21:23" ht="45" customHeight="1">
      <c r="U226" s="37"/>
      <c r="W226" s="37"/>
    </row>
    <row r="227" spans="21:23" ht="45" customHeight="1">
      <c r="U227" s="37"/>
      <c r="W227" s="37"/>
    </row>
    <row r="228" spans="21:23" ht="45" customHeight="1">
      <c r="U228" s="37"/>
      <c r="W228" s="37"/>
    </row>
    <row r="229" spans="21:23" ht="45" customHeight="1">
      <c r="U229" s="37"/>
      <c r="W229" s="37"/>
    </row>
    <row r="230" spans="21:23" ht="45" customHeight="1">
      <c r="U230" s="37"/>
      <c r="W230" s="37"/>
    </row>
    <row r="231" spans="21:23" ht="45" customHeight="1">
      <c r="U231" s="37"/>
      <c r="W231" s="37"/>
    </row>
    <row r="232" spans="21:23" ht="45" customHeight="1">
      <c r="U232" s="37"/>
      <c r="W232" s="37"/>
    </row>
    <row r="233" spans="21:23" ht="45" customHeight="1">
      <c r="U233" s="37"/>
      <c r="W233" s="37"/>
    </row>
    <row r="234" spans="21:23" ht="45" customHeight="1">
      <c r="U234" s="37"/>
      <c r="W234" s="37"/>
    </row>
    <row r="235" spans="21:23" ht="45" customHeight="1">
      <c r="U235" s="37"/>
      <c r="W235" s="37"/>
    </row>
    <row r="236" spans="21:23" ht="45" customHeight="1">
      <c r="U236" s="37"/>
      <c r="W236" s="37"/>
    </row>
    <row r="237" spans="21:23" ht="45" customHeight="1">
      <c r="U237" s="37"/>
      <c r="W237" s="37"/>
    </row>
    <row r="238" spans="21:23" ht="45" customHeight="1">
      <c r="U238" s="37"/>
      <c r="W238" s="37"/>
    </row>
    <row r="239" spans="21:23" ht="45" customHeight="1">
      <c r="U239" s="37"/>
      <c r="W239" s="37"/>
    </row>
    <row r="240" spans="21:23" ht="45" customHeight="1">
      <c r="U240" s="37"/>
      <c r="W240" s="37"/>
    </row>
    <row r="241" spans="21:23" ht="45" customHeight="1">
      <c r="U241" s="37"/>
      <c r="W241" s="37"/>
    </row>
    <row r="242" spans="21:23" ht="45" customHeight="1">
      <c r="U242" s="37"/>
      <c r="W242" s="37"/>
    </row>
    <row r="243" spans="21:23" ht="45" customHeight="1">
      <c r="U243" s="37"/>
      <c r="W243" s="37"/>
    </row>
    <row r="244" spans="21:23" ht="45" customHeight="1">
      <c r="U244" s="37"/>
      <c r="W244" s="37"/>
    </row>
    <row r="245" spans="21:23" ht="45" customHeight="1">
      <c r="U245" s="37"/>
      <c r="W245" s="37"/>
    </row>
    <row r="246" spans="21:23" ht="45" customHeight="1">
      <c r="U246" s="37"/>
      <c r="W246" s="37"/>
    </row>
    <row r="247" spans="21:23" ht="45" customHeight="1">
      <c r="U247" s="37"/>
      <c r="W247" s="37"/>
    </row>
    <row r="248" spans="21:23" ht="45" customHeight="1">
      <c r="U248" s="37"/>
      <c r="W248" s="37"/>
    </row>
    <row r="249" spans="21:23" ht="45" customHeight="1">
      <c r="U249" s="37"/>
      <c r="W249" s="37"/>
    </row>
    <row r="250" spans="21:23" ht="45" customHeight="1">
      <c r="U250" s="37"/>
      <c r="W250" s="37"/>
    </row>
    <row r="251" spans="21:23" ht="45" customHeight="1">
      <c r="U251" s="37"/>
      <c r="W251" s="37"/>
    </row>
    <row r="252" spans="21:23" ht="45" customHeight="1">
      <c r="U252" s="37"/>
      <c r="W252" s="37"/>
    </row>
    <row r="253" spans="21:23" ht="45" customHeight="1">
      <c r="U253" s="37"/>
      <c r="W253" s="37"/>
    </row>
    <row r="254" spans="21:23" ht="45" customHeight="1">
      <c r="U254" s="37"/>
      <c r="W254" s="37"/>
    </row>
    <row r="255" spans="21:23" ht="45" customHeight="1">
      <c r="U255" s="37"/>
      <c r="W255" s="37"/>
    </row>
    <row r="256" spans="21:23" ht="45" customHeight="1">
      <c r="U256" s="37"/>
      <c r="W256" s="37"/>
    </row>
    <row r="257" spans="21:23" ht="45" customHeight="1">
      <c r="U257" s="37"/>
      <c r="W257" s="37"/>
    </row>
    <row r="258" spans="21:23" ht="45" customHeight="1">
      <c r="U258" s="37"/>
      <c r="W258" s="37"/>
    </row>
    <row r="259" spans="21:23" ht="45" customHeight="1">
      <c r="U259" s="37"/>
      <c r="W259" s="37"/>
    </row>
    <row r="260" spans="21:23" ht="45" customHeight="1">
      <c r="U260" s="37"/>
      <c r="W260" s="37"/>
    </row>
    <row r="261" spans="21:23" ht="45" customHeight="1">
      <c r="U261" s="37"/>
      <c r="W261" s="37"/>
    </row>
    <row r="262" spans="21:23" ht="45" customHeight="1">
      <c r="U262" s="37"/>
      <c r="W262" s="37"/>
    </row>
    <row r="263" spans="21:23" ht="45" customHeight="1">
      <c r="U263" s="37"/>
      <c r="W263" s="37"/>
    </row>
    <row r="264" spans="21:23" ht="45" customHeight="1">
      <c r="U264" s="37"/>
      <c r="W264" s="37"/>
    </row>
    <row r="265" spans="21:23" ht="45" customHeight="1">
      <c r="U265" s="37"/>
      <c r="W265" s="37"/>
    </row>
    <row r="266" spans="21:23" ht="45" customHeight="1">
      <c r="U266" s="37"/>
      <c r="W266" s="37"/>
    </row>
    <row r="267" spans="21:23" ht="45" customHeight="1">
      <c r="U267" s="37"/>
      <c r="W267" s="37"/>
    </row>
    <row r="268" spans="21:23" ht="45" customHeight="1">
      <c r="U268" s="37"/>
      <c r="W268" s="37"/>
    </row>
    <row r="269" spans="21:23" ht="45" customHeight="1">
      <c r="U269" s="37"/>
      <c r="W269" s="37"/>
    </row>
    <row r="270" spans="21:23" ht="45" customHeight="1">
      <c r="U270" s="37"/>
      <c r="W270" s="37"/>
    </row>
    <row r="271" spans="21:23" ht="45" customHeight="1">
      <c r="U271" s="37"/>
      <c r="W271" s="37"/>
    </row>
    <row r="272" spans="21:23" ht="45" customHeight="1">
      <c r="U272" s="37"/>
      <c r="W272" s="37"/>
    </row>
    <row r="273" spans="21:23" ht="45" customHeight="1">
      <c r="U273" s="37"/>
      <c r="W273" s="37"/>
    </row>
    <row r="274" spans="21:23" ht="45" customHeight="1">
      <c r="U274" s="37"/>
      <c r="W274" s="37"/>
    </row>
    <row r="275" spans="21:23" ht="45" customHeight="1">
      <c r="U275" s="37"/>
      <c r="W275" s="37"/>
    </row>
    <row r="276" spans="21:23" ht="45" customHeight="1">
      <c r="U276" s="37"/>
      <c r="W276" s="37"/>
    </row>
    <row r="277" spans="21:23" ht="45" customHeight="1">
      <c r="U277" s="37"/>
      <c r="W277" s="37"/>
    </row>
    <row r="278" spans="21:23" ht="45" customHeight="1">
      <c r="U278" s="37"/>
      <c r="W278" s="37"/>
    </row>
    <row r="279" spans="21:23" ht="45" customHeight="1">
      <c r="U279" s="37"/>
      <c r="W279" s="37"/>
    </row>
    <row r="280" spans="21:23" ht="45" customHeight="1">
      <c r="U280" s="37"/>
      <c r="W280" s="37"/>
    </row>
    <row r="281" spans="21:23" ht="45" customHeight="1">
      <c r="U281" s="37"/>
      <c r="W281" s="37"/>
    </row>
    <row r="282" spans="21:23" ht="45" customHeight="1">
      <c r="U282" s="37"/>
      <c r="W282" s="37"/>
    </row>
    <row r="283" spans="21:23" ht="45" customHeight="1">
      <c r="U283" s="37"/>
      <c r="W283" s="37"/>
    </row>
    <row r="284" spans="21:23" ht="45" customHeight="1">
      <c r="U284" s="37"/>
      <c r="W284" s="37"/>
    </row>
    <row r="285" spans="21:23" ht="45" customHeight="1">
      <c r="U285" s="37"/>
      <c r="W285" s="37"/>
    </row>
    <row r="286" spans="21:23" ht="45" customHeight="1">
      <c r="U286" s="37"/>
      <c r="W286" s="37"/>
    </row>
    <row r="287" spans="21:23" ht="45" customHeight="1">
      <c r="U287" s="37"/>
      <c r="W287" s="37"/>
    </row>
    <row r="288" spans="21:23" ht="45" customHeight="1">
      <c r="U288" s="37"/>
      <c r="W288" s="37"/>
    </row>
    <row r="289" spans="21:23" ht="45" customHeight="1">
      <c r="U289" s="37"/>
      <c r="W289" s="37"/>
    </row>
    <row r="290" spans="21:23" ht="45" customHeight="1">
      <c r="U290" s="37"/>
      <c r="W290" s="37"/>
    </row>
    <row r="291" spans="21:23" ht="45" customHeight="1">
      <c r="U291" s="37"/>
      <c r="W291" s="37"/>
    </row>
    <row r="292" spans="21:23" ht="45" customHeight="1">
      <c r="U292" s="37"/>
      <c r="W292" s="37"/>
    </row>
    <row r="293" spans="21:23" ht="45" customHeight="1">
      <c r="U293" s="37"/>
      <c r="W293" s="37"/>
    </row>
    <row r="294" spans="21:23" ht="45" customHeight="1">
      <c r="U294" s="37"/>
      <c r="W294" s="37"/>
    </row>
    <row r="295" spans="21:23" ht="45" customHeight="1">
      <c r="U295" s="37"/>
      <c r="W295" s="37"/>
    </row>
    <row r="296" spans="21:23" ht="45" customHeight="1">
      <c r="U296" s="37"/>
      <c r="W296" s="37"/>
    </row>
    <row r="297" spans="21:23" ht="45" customHeight="1">
      <c r="U297" s="37"/>
      <c r="W297" s="37"/>
    </row>
    <row r="298" spans="21:23" ht="45" customHeight="1">
      <c r="U298" s="37"/>
      <c r="W298" s="37"/>
    </row>
    <row r="299" spans="21:23" ht="45" customHeight="1">
      <c r="U299" s="37"/>
      <c r="W299" s="37"/>
    </row>
    <row r="300" spans="21:23" ht="45" customHeight="1">
      <c r="U300" s="37"/>
      <c r="W300" s="37"/>
    </row>
    <row r="301" spans="21:23" ht="45" customHeight="1">
      <c r="U301" s="37"/>
      <c r="W301" s="37"/>
    </row>
    <row r="302" spans="21:23" ht="45" customHeight="1">
      <c r="U302" s="37"/>
      <c r="W302" s="37"/>
    </row>
    <row r="303" spans="21:23" ht="45" customHeight="1">
      <c r="U303" s="37"/>
      <c r="W303" s="37"/>
    </row>
    <row r="304" spans="21:23" ht="45" customHeight="1">
      <c r="U304" s="37"/>
      <c r="W304" s="37"/>
    </row>
    <row r="305" spans="21:23" ht="45" customHeight="1">
      <c r="U305" s="37"/>
      <c r="W305" s="37"/>
    </row>
    <row r="306" spans="21:23" ht="45" customHeight="1">
      <c r="U306" s="37"/>
      <c r="W306" s="37"/>
    </row>
    <row r="307" spans="21:23" ht="45" customHeight="1">
      <c r="U307" s="37"/>
      <c r="W307" s="37"/>
    </row>
    <row r="308" spans="21:23" ht="45" customHeight="1">
      <c r="U308" s="37"/>
      <c r="W308" s="37"/>
    </row>
    <row r="309" spans="21:23" ht="45" customHeight="1">
      <c r="U309" s="37"/>
      <c r="W309" s="37"/>
    </row>
    <row r="310" spans="21:23" ht="45" customHeight="1">
      <c r="U310" s="37"/>
      <c r="W310" s="37"/>
    </row>
    <row r="311" spans="21:23" ht="45" customHeight="1">
      <c r="U311" s="37"/>
      <c r="W311" s="37"/>
    </row>
    <row r="312" spans="21:23" ht="45" customHeight="1">
      <c r="U312" s="37"/>
      <c r="W312" s="37"/>
    </row>
    <row r="313" spans="21:23" ht="45" customHeight="1">
      <c r="U313" s="37"/>
      <c r="W313" s="37"/>
    </row>
    <row r="314" spans="21:23" ht="45" customHeight="1">
      <c r="U314" s="37"/>
      <c r="W314" s="37"/>
    </row>
    <row r="315" spans="21:23" ht="45" customHeight="1">
      <c r="U315" s="37"/>
      <c r="W315" s="37"/>
    </row>
    <row r="316" spans="21:23" ht="45" customHeight="1">
      <c r="U316" s="37"/>
      <c r="W316" s="37"/>
    </row>
    <row r="317" spans="21:23" ht="45" customHeight="1">
      <c r="U317" s="37"/>
      <c r="W317" s="37"/>
    </row>
    <row r="318" spans="21:23" ht="45" customHeight="1">
      <c r="U318" s="37"/>
      <c r="W318" s="37"/>
    </row>
    <row r="319" spans="21:23" ht="45" customHeight="1">
      <c r="U319" s="37"/>
      <c r="W319" s="37"/>
    </row>
    <row r="320" spans="21:23" ht="45" customHeight="1">
      <c r="U320" s="37"/>
      <c r="W320" s="37"/>
    </row>
    <row r="321" spans="21:23" ht="45" customHeight="1">
      <c r="U321" s="37"/>
      <c r="W321" s="37"/>
    </row>
    <row r="322" spans="21:23" ht="45" customHeight="1">
      <c r="U322" s="37"/>
      <c r="W322" s="37"/>
    </row>
    <row r="323" spans="21:23" ht="45" customHeight="1">
      <c r="U323" s="37"/>
      <c r="W323" s="37"/>
    </row>
    <row r="324" spans="21:23" ht="45" customHeight="1">
      <c r="U324" s="37"/>
      <c r="W324" s="37"/>
    </row>
    <row r="325" spans="21:23" ht="45" customHeight="1">
      <c r="U325" s="37"/>
      <c r="W325" s="37"/>
    </row>
    <row r="326" spans="21:23" ht="45" customHeight="1">
      <c r="U326" s="37"/>
      <c r="W326" s="37"/>
    </row>
    <row r="327" spans="21:23" ht="45" customHeight="1">
      <c r="U327" s="37"/>
      <c r="W327" s="37"/>
    </row>
    <row r="328" spans="21:23" ht="45" customHeight="1">
      <c r="U328" s="37"/>
      <c r="W328" s="37"/>
    </row>
    <row r="329" spans="21:23" ht="45" customHeight="1">
      <c r="U329" s="37"/>
      <c r="W329" s="37"/>
    </row>
    <row r="330" spans="21:23" ht="45" customHeight="1">
      <c r="U330" s="37"/>
      <c r="W330" s="37"/>
    </row>
    <row r="331" spans="21:23" ht="45" customHeight="1">
      <c r="U331" s="37"/>
      <c r="W331" s="37"/>
    </row>
    <row r="332" spans="21:23" ht="45" customHeight="1">
      <c r="U332" s="37"/>
      <c r="W332" s="37"/>
    </row>
    <row r="333" spans="21:23" ht="45" customHeight="1">
      <c r="U333" s="37"/>
      <c r="W333" s="37"/>
    </row>
    <row r="334" spans="21:23" ht="45" customHeight="1">
      <c r="U334" s="37"/>
      <c r="W334" s="37"/>
    </row>
    <row r="335" spans="21:23" ht="45" customHeight="1">
      <c r="U335" s="37"/>
      <c r="W335" s="37"/>
    </row>
    <row r="336" spans="21:23" ht="45" customHeight="1">
      <c r="U336" s="37"/>
      <c r="W336" s="37"/>
    </row>
    <row r="337" spans="21:23" ht="45" customHeight="1">
      <c r="U337" s="37"/>
      <c r="W337" s="37"/>
    </row>
    <row r="338" spans="21:23" ht="45" customHeight="1">
      <c r="U338" s="37"/>
      <c r="W338" s="37"/>
    </row>
    <row r="339" spans="21:23" ht="45" customHeight="1">
      <c r="U339" s="37"/>
      <c r="W339" s="37"/>
    </row>
    <row r="340" spans="21:23" ht="45" customHeight="1">
      <c r="U340" s="37"/>
      <c r="W340" s="37"/>
    </row>
    <row r="341" spans="21:23" ht="45" customHeight="1">
      <c r="U341" s="37"/>
      <c r="W341" s="37"/>
    </row>
    <row r="342" spans="21:23" ht="45" customHeight="1">
      <c r="U342" s="37"/>
      <c r="W342" s="37"/>
    </row>
    <row r="343" spans="21:23" ht="45" customHeight="1">
      <c r="U343" s="37"/>
      <c r="W343" s="37"/>
    </row>
    <row r="344" spans="21:23" ht="45" customHeight="1">
      <c r="U344" s="37"/>
      <c r="W344" s="37"/>
    </row>
    <row r="345" spans="21:23" ht="45" customHeight="1">
      <c r="U345" s="37"/>
      <c r="W345" s="37"/>
    </row>
    <row r="346" spans="21:23" ht="45" customHeight="1">
      <c r="U346" s="37"/>
      <c r="W346" s="37"/>
    </row>
    <row r="347" spans="21:23" ht="45" customHeight="1">
      <c r="U347" s="37"/>
      <c r="W347" s="37"/>
    </row>
    <row r="348" spans="21:23" ht="45" customHeight="1">
      <c r="U348" s="37"/>
      <c r="W348" s="37"/>
    </row>
    <row r="349" spans="21:23" ht="45" customHeight="1">
      <c r="U349" s="37"/>
      <c r="W349" s="37"/>
    </row>
    <row r="350" spans="21:23" ht="45" customHeight="1">
      <c r="U350" s="37"/>
      <c r="W350" s="37"/>
    </row>
    <row r="351" spans="21:23" ht="45" customHeight="1">
      <c r="U351" s="37"/>
      <c r="W351" s="37"/>
    </row>
    <row r="352" spans="21:23" ht="45" customHeight="1">
      <c r="U352" s="37"/>
      <c r="W352" s="37"/>
    </row>
    <row r="353" spans="21:23" ht="45" customHeight="1">
      <c r="U353" s="37"/>
      <c r="W353" s="37"/>
    </row>
    <row r="354" spans="21:23" ht="45" customHeight="1">
      <c r="U354" s="37"/>
      <c r="W354" s="37"/>
    </row>
    <row r="355" spans="21:23" ht="45" customHeight="1">
      <c r="U355" s="37"/>
      <c r="W355" s="37"/>
    </row>
    <row r="356" spans="21:23" ht="45" customHeight="1">
      <c r="U356" s="37"/>
      <c r="W356" s="37"/>
    </row>
    <row r="357" spans="21:23" ht="45" customHeight="1">
      <c r="U357" s="37"/>
      <c r="W357" s="37"/>
    </row>
    <row r="358" spans="21:23" ht="45" customHeight="1">
      <c r="U358" s="37"/>
      <c r="W358" s="37"/>
    </row>
    <row r="359" spans="21:23" ht="45" customHeight="1">
      <c r="U359" s="37"/>
      <c r="W359" s="37"/>
    </row>
    <row r="360" spans="21:23" ht="45" customHeight="1">
      <c r="U360" s="37"/>
      <c r="W360" s="37"/>
    </row>
    <row r="361" spans="21:23" ht="45" customHeight="1">
      <c r="U361" s="37"/>
      <c r="W361" s="37"/>
    </row>
    <row r="362" spans="21:23" ht="45" customHeight="1">
      <c r="U362" s="37"/>
      <c r="W362" s="37"/>
    </row>
    <row r="363" spans="21:23" ht="45" customHeight="1">
      <c r="U363" s="37"/>
      <c r="W363" s="37"/>
    </row>
    <row r="364" spans="21:23" ht="45" customHeight="1">
      <c r="U364" s="37"/>
      <c r="W364" s="37"/>
    </row>
    <row r="365" spans="21:23" ht="45" customHeight="1">
      <c r="U365" s="37"/>
      <c r="W365" s="37"/>
    </row>
    <row r="366" spans="21:23" ht="45" customHeight="1">
      <c r="U366" s="37"/>
      <c r="W366" s="37"/>
    </row>
    <row r="367" spans="21:23" ht="45" customHeight="1">
      <c r="U367" s="37"/>
      <c r="W367" s="37"/>
    </row>
    <row r="368" spans="21:23" ht="45" customHeight="1">
      <c r="U368" s="37"/>
      <c r="W368" s="37"/>
    </row>
    <row r="369" spans="21:23" ht="45" customHeight="1">
      <c r="U369" s="37"/>
      <c r="W369" s="37"/>
    </row>
    <row r="370" spans="21:23" ht="45" customHeight="1">
      <c r="U370" s="37"/>
      <c r="W370" s="37"/>
    </row>
    <row r="371" spans="21:23" ht="45" customHeight="1">
      <c r="U371" s="37"/>
      <c r="W371" s="37"/>
    </row>
    <row r="372" spans="21:23" ht="45" customHeight="1">
      <c r="U372" s="37"/>
      <c r="W372" s="37"/>
    </row>
    <row r="373" spans="21:23" ht="45" customHeight="1">
      <c r="U373" s="37"/>
      <c r="W373" s="37"/>
    </row>
    <row r="374" spans="21:23" ht="45" customHeight="1">
      <c r="U374" s="37"/>
      <c r="W374" s="37"/>
    </row>
    <row r="375" spans="21:23" ht="45" customHeight="1">
      <c r="U375" s="37"/>
      <c r="W375" s="37"/>
    </row>
    <row r="376" spans="21:23" ht="45" customHeight="1">
      <c r="U376" s="37"/>
      <c r="W376" s="37"/>
    </row>
    <row r="377" spans="21:23" ht="45" customHeight="1">
      <c r="U377" s="37"/>
      <c r="W377" s="37"/>
    </row>
    <row r="378" spans="21:23" ht="45" customHeight="1">
      <c r="U378" s="37"/>
      <c r="W378" s="37"/>
    </row>
    <row r="379" spans="21:23" ht="45" customHeight="1">
      <c r="U379" s="37"/>
      <c r="W379" s="37"/>
    </row>
    <row r="380" spans="21:23" ht="45" customHeight="1">
      <c r="U380" s="37"/>
      <c r="W380" s="37"/>
    </row>
    <row r="381" spans="21:23" ht="45" customHeight="1">
      <c r="U381" s="37"/>
      <c r="W381" s="37"/>
    </row>
    <row r="382" spans="21:23" ht="45" customHeight="1">
      <c r="U382" s="37"/>
      <c r="W382" s="37"/>
    </row>
    <row r="383" spans="21:23" ht="45" customHeight="1">
      <c r="U383" s="37"/>
      <c r="W383" s="37"/>
    </row>
    <row r="384" spans="21:23" ht="45" customHeight="1">
      <c r="U384" s="37"/>
      <c r="W384" s="37"/>
    </row>
    <row r="385" spans="21:23" ht="45" customHeight="1">
      <c r="U385" s="37"/>
      <c r="W385" s="37"/>
    </row>
    <row r="386" spans="21:23" ht="45" customHeight="1">
      <c r="U386" s="37"/>
      <c r="W386" s="37"/>
    </row>
    <row r="387" spans="21:23" ht="45" customHeight="1">
      <c r="U387" s="37"/>
      <c r="W387" s="37"/>
    </row>
    <row r="388" spans="21:23" ht="45" customHeight="1">
      <c r="U388" s="37"/>
      <c r="W388" s="37"/>
    </row>
    <row r="389" spans="21:23" ht="45" customHeight="1">
      <c r="U389" s="37"/>
      <c r="W389" s="37"/>
    </row>
    <row r="390" spans="21:23" ht="45" customHeight="1">
      <c r="U390" s="37"/>
      <c r="W390" s="37"/>
    </row>
    <row r="391" spans="21:23" ht="45" customHeight="1">
      <c r="U391" s="37"/>
      <c r="W391" s="37"/>
    </row>
    <row r="392" spans="21:23" ht="45" customHeight="1">
      <c r="U392" s="37"/>
      <c r="W392" s="37"/>
    </row>
    <row r="393" spans="21:23" ht="45" customHeight="1">
      <c r="U393" s="37"/>
      <c r="W393" s="37"/>
    </row>
    <row r="394" spans="21:23" ht="45" customHeight="1">
      <c r="U394" s="37"/>
      <c r="W394" s="37"/>
    </row>
    <row r="395" spans="21:23" ht="45" customHeight="1">
      <c r="U395" s="37"/>
      <c r="W395" s="37"/>
    </row>
    <row r="396" spans="21:23" ht="45" customHeight="1">
      <c r="U396" s="37"/>
      <c r="W396" s="37"/>
    </row>
    <row r="397" spans="21:23" ht="45" customHeight="1">
      <c r="U397" s="37"/>
      <c r="W397" s="37"/>
    </row>
    <row r="398" spans="21:23" ht="45" customHeight="1">
      <c r="U398" s="37"/>
      <c r="W398" s="37"/>
    </row>
    <row r="399" spans="21:23" ht="45" customHeight="1">
      <c r="U399" s="37"/>
      <c r="W399" s="37"/>
    </row>
    <row r="400" spans="21:23" ht="45" customHeight="1">
      <c r="U400" s="37"/>
      <c r="W400" s="37"/>
    </row>
    <row r="401" spans="21:23" ht="45" customHeight="1">
      <c r="U401" s="37"/>
      <c r="W401" s="37"/>
    </row>
    <row r="402" spans="21:23" ht="45" customHeight="1">
      <c r="U402" s="37"/>
      <c r="W402" s="37"/>
    </row>
    <row r="403" spans="21:23" ht="45" customHeight="1">
      <c r="U403" s="37"/>
      <c r="W403" s="37"/>
    </row>
    <row r="404" spans="21:23" ht="45" customHeight="1">
      <c r="U404" s="37"/>
      <c r="W404" s="37"/>
    </row>
    <row r="405" spans="21:23" ht="45" customHeight="1">
      <c r="U405" s="37"/>
      <c r="W405" s="37"/>
    </row>
    <row r="406" spans="21:23" ht="45" customHeight="1">
      <c r="U406" s="37"/>
      <c r="W406" s="37"/>
    </row>
    <row r="407" spans="21:23" ht="45" customHeight="1">
      <c r="U407" s="37"/>
      <c r="W407" s="37"/>
    </row>
    <row r="408" spans="21:23" ht="45" customHeight="1">
      <c r="U408" s="37"/>
      <c r="W408" s="37"/>
    </row>
    <row r="409" spans="21:23" ht="45" customHeight="1">
      <c r="U409" s="37"/>
      <c r="W409" s="37"/>
    </row>
    <row r="410" spans="21:23" ht="45" customHeight="1">
      <c r="U410" s="37"/>
      <c r="W410" s="37"/>
    </row>
    <row r="411" spans="21:23" ht="45" customHeight="1">
      <c r="U411" s="37"/>
      <c r="W411" s="37"/>
    </row>
    <row r="412" spans="21:23" ht="45" customHeight="1">
      <c r="U412" s="37"/>
      <c r="W412" s="37"/>
    </row>
    <row r="413" spans="21:23" ht="45" customHeight="1">
      <c r="U413" s="37"/>
      <c r="W413" s="37"/>
    </row>
    <row r="414" spans="21:23" ht="45" customHeight="1">
      <c r="U414" s="37"/>
      <c r="W414" s="37"/>
    </row>
    <row r="415" spans="21:23" ht="45" customHeight="1">
      <c r="U415" s="37"/>
      <c r="W415" s="37"/>
    </row>
    <row r="416" spans="21:23" ht="45" customHeight="1">
      <c r="U416" s="37"/>
      <c r="W416" s="37"/>
    </row>
    <row r="417" spans="21:23" ht="45" customHeight="1">
      <c r="U417" s="37"/>
      <c r="W417" s="37"/>
    </row>
  </sheetData>
  <mergeCells count="10">
    <mergeCell ref="W2:X2"/>
    <mergeCell ref="R1:X1"/>
    <mergeCell ref="S2:T2"/>
    <mergeCell ref="U2:V2"/>
    <mergeCell ref="O2:R2"/>
    <mergeCell ref="A4:B4"/>
    <mergeCell ref="C2:F2"/>
    <mergeCell ref="G2:J2"/>
    <mergeCell ref="K2:N2"/>
    <mergeCell ref="A2:B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2" r:id="rId1"/>
  <colBreaks count="1" manualBreakCount="1">
    <brk id="14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75" workbookViewId="0" topLeftCell="A1">
      <pane xSplit="6" topLeftCell="G1" activePane="topRight" state="frozen"/>
      <selection pane="topLeft" activeCell="A2" sqref="A2:B3"/>
      <selection pane="topRight" activeCell="A1" sqref="A1"/>
    </sheetView>
  </sheetViews>
  <sheetFormatPr defaultColWidth="9.00390625" defaultRowHeight="44.25" customHeight="1"/>
  <cols>
    <col min="1" max="1" width="3.375" style="4" customWidth="1"/>
    <col min="2" max="2" width="10.75390625" style="4" customWidth="1"/>
    <col min="3" max="4" width="12.00390625" style="4" customWidth="1"/>
    <col min="5" max="5" width="12.375" style="4" customWidth="1"/>
    <col min="6" max="6" width="4.625" style="311" customWidth="1"/>
    <col min="7" max="8" width="12.00390625" style="4" customWidth="1"/>
    <col min="9" max="9" width="12.375" style="4" customWidth="1"/>
    <col min="10" max="10" width="4.625" style="4" customWidth="1"/>
    <col min="11" max="12" width="12.00390625" style="4" customWidth="1"/>
    <col min="13" max="13" width="12.375" style="4" customWidth="1"/>
    <col min="14" max="14" width="4.625" style="311" customWidth="1"/>
    <col min="15" max="16" width="12.00390625" style="311" customWidth="1"/>
    <col min="17" max="17" width="12.375" style="311" customWidth="1"/>
    <col min="18" max="18" width="4.625" style="311" customWidth="1"/>
    <col min="19" max="19" width="15.625" style="4" customWidth="1"/>
    <col min="20" max="20" width="9.625" style="326" customWidth="1"/>
    <col min="21" max="21" width="15.75390625" style="4" customWidth="1"/>
    <col min="22" max="22" width="9.625" style="326" customWidth="1"/>
    <col min="23" max="23" width="15.625" style="4" customWidth="1"/>
    <col min="24" max="24" width="9.625" style="326" customWidth="1"/>
    <col min="25" max="16384" width="9.00390625" style="4" customWidth="1"/>
  </cols>
  <sheetData>
    <row r="1" spans="1:24" s="10" customFormat="1" ht="44.25" customHeight="1">
      <c r="A1" s="11" t="s">
        <v>270</v>
      </c>
      <c r="B1" s="11"/>
      <c r="F1" s="63"/>
      <c r="N1" s="268"/>
      <c r="O1" s="268"/>
      <c r="P1" s="268"/>
      <c r="Q1" s="268"/>
      <c r="R1" s="634" t="s">
        <v>244</v>
      </c>
      <c r="S1" s="634"/>
      <c r="T1" s="634"/>
      <c r="U1" s="634"/>
      <c r="V1" s="634"/>
      <c r="W1" s="634"/>
      <c r="X1" s="634"/>
    </row>
    <row r="2" spans="1:24" ht="44.25" customHeight="1">
      <c r="A2" s="640" t="s">
        <v>51</v>
      </c>
      <c r="B2" s="641"/>
      <c r="C2" s="644" t="s">
        <v>26</v>
      </c>
      <c r="D2" s="645"/>
      <c r="E2" s="645"/>
      <c r="F2" s="645"/>
      <c r="G2" s="644" t="s">
        <v>157</v>
      </c>
      <c r="H2" s="645"/>
      <c r="I2" s="645"/>
      <c r="J2" s="646"/>
      <c r="K2" s="648" t="s">
        <v>246</v>
      </c>
      <c r="L2" s="649"/>
      <c r="M2" s="365" t="s">
        <v>245</v>
      </c>
      <c r="N2" s="365"/>
      <c r="O2" s="645" t="s">
        <v>75</v>
      </c>
      <c r="P2" s="645"/>
      <c r="Q2" s="645"/>
      <c r="R2" s="646"/>
      <c r="S2" s="647" t="s">
        <v>181</v>
      </c>
      <c r="T2" s="637"/>
      <c r="U2" s="636" t="s">
        <v>188</v>
      </c>
      <c r="V2" s="637"/>
      <c r="W2" s="636" t="s">
        <v>301</v>
      </c>
      <c r="X2" s="637"/>
    </row>
    <row r="3" spans="1:24" ht="44.25" customHeight="1">
      <c r="A3" s="642"/>
      <c r="B3" s="643"/>
      <c r="C3" s="304" t="s">
        <v>233</v>
      </c>
      <c r="D3" s="305" t="s">
        <v>234</v>
      </c>
      <c r="E3" s="313" t="s">
        <v>82</v>
      </c>
      <c r="F3" s="314" t="s">
        <v>52</v>
      </c>
      <c r="G3" s="304" t="s">
        <v>233</v>
      </c>
      <c r="H3" s="305" t="s">
        <v>234</v>
      </c>
      <c r="I3" s="313" t="s">
        <v>82</v>
      </c>
      <c r="J3" s="315" t="s">
        <v>52</v>
      </c>
      <c r="K3" s="305" t="s">
        <v>233</v>
      </c>
      <c r="L3" s="305" t="s">
        <v>234</v>
      </c>
      <c r="M3" s="313" t="s">
        <v>82</v>
      </c>
      <c r="N3" s="314" t="s">
        <v>52</v>
      </c>
      <c r="O3" s="305" t="s">
        <v>233</v>
      </c>
      <c r="P3" s="305" t="s">
        <v>234</v>
      </c>
      <c r="Q3" s="302" t="s">
        <v>82</v>
      </c>
      <c r="R3" s="316" t="s">
        <v>52</v>
      </c>
      <c r="S3" s="305"/>
      <c r="T3" s="316" t="s">
        <v>52</v>
      </c>
      <c r="U3" s="317"/>
      <c r="V3" s="314" t="s">
        <v>52</v>
      </c>
      <c r="W3" s="317"/>
      <c r="X3" s="314" t="s">
        <v>52</v>
      </c>
    </row>
    <row r="4" spans="1:24" s="10" customFormat="1" ht="44.25" customHeight="1">
      <c r="A4" s="638" t="s">
        <v>25</v>
      </c>
      <c r="B4" s="639"/>
      <c r="C4" s="318">
        <v>13221509</v>
      </c>
      <c r="D4" s="319">
        <v>1607863</v>
      </c>
      <c r="E4" s="320">
        <f>C4+D4</f>
        <v>14829372</v>
      </c>
      <c r="F4" s="321">
        <v>100</v>
      </c>
      <c r="G4" s="318">
        <v>13506131</v>
      </c>
      <c r="H4" s="319">
        <v>1603205</v>
      </c>
      <c r="I4" s="320">
        <f>G4+H4</f>
        <v>15109336</v>
      </c>
      <c r="J4" s="312">
        <f>I4/E4*100</f>
        <v>101.88790192868586</v>
      </c>
      <c r="K4" s="319">
        <v>12726349</v>
      </c>
      <c r="L4" s="284">
        <v>1544784</v>
      </c>
      <c r="M4" s="320">
        <f>K4+L4</f>
        <v>14271133</v>
      </c>
      <c r="N4" s="321">
        <f>M4/E4*100</f>
        <v>96.23558570113421</v>
      </c>
      <c r="O4" s="319">
        <v>12884457</v>
      </c>
      <c r="P4" s="319">
        <v>1623537</v>
      </c>
      <c r="Q4" s="319">
        <f>O4+P4</f>
        <v>14507994</v>
      </c>
      <c r="R4" s="312">
        <f>Q4/E4*100</f>
        <v>97.83282798489377</v>
      </c>
      <c r="S4" s="319">
        <v>14802848</v>
      </c>
      <c r="T4" s="285">
        <f>S4/E4*100</f>
        <v>99.82113875085203</v>
      </c>
      <c r="U4" s="320">
        <v>16117413</v>
      </c>
      <c r="V4" s="321">
        <f>ROUND(U4/$E4*100,0)</f>
        <v>109</v>
      </c>
      <c r="W4" s="387">
        <v>16510657</v>
      </c>
      <c r="X4" s="321">
        <f>ROUND(W4/$E4*100,0)</f>
        <v>111</v>
      </c>
    </row>
    <row r="5" spans="1:24" ht="44.25" customHeight="1">
      <c r="A5" s="6">
        <v>9</v>
      </c>
      <c r="B5" s="322" t="s">
        <v>27</v>
      </c>
      <c r="C5" s="292">
        <v>72723</v>
      </c>
      <c r="D5" s="293">
        <v>322805</v>
      </c>
      <c r="E5" s="295">
        <f>C5+D5</f>
        <v>395528</v>
      </c>
      <c r="F5" s="299">
        <v>100</v>
      </c>
      <c r="G5" s="292">
        <v>77533</v>
      </c>
      <c r="H5" s="293">
        <v>356642</v>
      </c>
      <c r="I5" s="293">
        <f>G5+H5</f>
        <v>434175</v>
      </c>
      <c r="J5" s="294">
        <f>I5/E5*100</f>
        <v>109.77098966444854</v>
      </c>
      <c r="K5" s="293">
        <v>63749</v>
      </c>
      <c r="L5" s="293">
        <v>318787</v>
      </c>
      <c r="M5" s="295">
        <f>K5+L5</f>
        <v>382536</v>
      </c>
      <c r="N5" s="299">
        <f>M5/E5*100</f>
        <v>96.71527679456322</v>
      </c>
      <c r="O5" s="293">
        <v>67014</v>
      </c>
      <c r="P5" s="293">
        <v>342918</v>
      </c>
      <c r="Q5" s="293">
        <f>O5+P5</f>
        <v>409932</v>
      </c>
      <c r="R5" s="294">
        <f>Q5/E5*100</f>
        <v>103.6417143666188</v>
      </c>
      <c r="S5" s="293">
        <v>341933</v>
      </c>
      <c r="T5" s="294">
        <f aca="true" t="shared" si="0" ref="T5:T27">S5/E5*100</f>
        <v>86.44975829776905</v>
      </c>
      <c r="U5" s="295">
        <v>505447</v>
      </c>
      <c r="V5" s="299">
        <f>ROUND(U5/$E5*100,0)</f>
        <v>128</v>
      </c>
      <c r="W5" s="395">
        <v>485165</v>
      </c>
      <c r="X5" s="299">
        <f>ROUND(W5/$E5*100,0)</f>
        <v>123</v>
      </c>
    </row>
    <row r="6" spans="1:24" ht="44.25" customHeight="1">
      <c r="A6" s="6">
        <v>10</v>
      </c>
      <c r="B6" s="323" t="s">
        <v>271</v>
      </c>
      <c r="C6" s="292">
        <v>34852</v>
      </c>
      <c r="D6" s="293" t="s">
        <v>4</v>
      </c>
      <c r="E6" s="295">
        <v>34852</v>
      </c>
      <c r="F6" s="299">
        <v>100</v>
      </c>
      <c r="G6" s="292">
        <v>19192</v>
      </c>
      <c r="H6" s="293" t="s">
        <v>4</v>
      </c>
      <c r="I6" s="293">
        <v>19192</v>
      </c>
      <c r="J6" s="294">
        <f>I6/E6*100</f>
        <v>55.067141053598064</v>
      </c>
      <c r="K6" s="293">
        <v>34217</v>
      </c>
      <c r="L6" s="293" t="s">
        <v>4</v>
      </c>
      <c r="M6" s="295">
        <v>34217</v>
      </c>
      <c r="N6" s="299">
        <f>M6/E6*100</f>
        <v>98.17800987030874</v>
      </c>
      <c r="O6" s="293">
        <v>20450</v>
      </c>
      <c r="P6" s="293" t="s">
        <v>4</v>
      </c>
      <c r="Q6" s="293">
        <v>20450</v>
      </c>
      <c r="R6" s="294">
        <f>Q6/E6*100</f>
        <v>58.676690003443134</v>
      </c>
      <c r="S6" s="299" t="s">
        <v>0</v>
      </c>
      <c r="T6" s="294" t="s">
        <v>0</v>
      </c>
      <c r="U6" s="295" t="s">
        <v>0</v>
      </c>
      <c r="V6" s="299" t="s">
        <v>0</v>
      </c>
      <c r="W6" s="396">
        <v>7598</v>
      </c>
      <c r="X6" s="299">
        <f>ROUND(W6/$E6*100,0)</f>
        <v>22</v>
      </c>
    </row>
    <row r="7" spans="1:24" ht="44.25" customHeight="1">
      <c r="A7" s="6">
        <v>11</v>
      </c>
      <c r="B7" s="322" t="s">
        <v>252</v>
      </c>
      <c r="C7" s="292" t="s">
        <v>0</v>
      </c>
      <c r="D7" s="293" t="s">
        <v>4</v>
      </c>
      <c r="E7" s="295" t="s">
        <v>0</v>
      </c>
      <c r="F7" s="299" t="s">
        <v>0</v>
      </c>
      <c r="G7" s="292" t="s">
        <v>0</v>
      </c>
      <c r="H7" s="293" t="s">
        <v>4</v>
      </c>
      <c r="I7" s="293" t="s">
        <v>0</v>
      </c>
      <c r="J7" s="294" t="s">
        <v>0</v>
      </c>
      <c r="K7" s="293" t="s">
        <v>4</v>
      </c>
      <c r="L7" s="293" t="s">
        <v>4</v>
      </c>
      <c r="M7" s="295" t="s">
        <v>4</v>
      </c>
      <c r="N7" s="299" t="s">
        <v>4</v>
      </c>
      <c r="O7" s="293" t="s">
        <v>4</v>
      </c>
      <c r="P7" s="293" t="s">
        <v>4</v>
      </c>
      <c r="Q7" s="293" t="s">
        <v>4</v>
      </c>
      <c r="R7" s="294" t="s">
        <v>4</v>
      </c>
      <c r="S7" s="293" t="s">
        <v>4</v>
      </c>
      <c r="T7" s="294" t="s">
        <v>4</v>
      </c>
      <c r="U7" s="295" t="s">
        <v>4</v>
      </c>
      <c r="V7" s="299" t="s">
        <v>259</v>
      </c>
      <c r="W7" s="397" t="s">
        <v>158</v>
      </c>
      <c r="X7" s="299" t="s">
        <v>259</v>
      </c>
    </row>
    <row r="8" spans="1:24" ht="44.25" customHeight="1">
      <c r="A8" s="6">
        <v>12</v>
      </c>
      <c r="B8" s="322" t="s">
        <v>253</v>
      </c>
      <c r="C8" s="292">
        <v>100811</v>
      </c>
      <c r="D8" s="293" t="s">
        <v>0</v>
      </c>
      <c r="E8" s="295" t="s">
        <v>0</v>
      </c>
      <c r="F8" s="299" t="s">
        <v>0</v>
      </c>
      <c r="G8" s="292">
        <v>87560</v>
      </c>
      <c r="H8" s="293">
        <v>44472</v>
      </c>
      <c r="I8" s="293">
        <f>G8+H8</f>
        <v>132032</v>
      </c>
      <c r="J8" s="294" t="s">
        <v>0</v>
      </c>
      <c r="K8" s="293">
        <v>68275</v>
      </c>
      <c r="L8" s="293" t="s">
        <v>0</v>
      </c>
      <c r="M8" s="295" t="s">
        <v>0</v>
      </c>
      <c r="N8" s="299" t="s">
        <v>0</v>
      </c>
      <c r="O8" s="293">
        <v>40632</v>
      </c>
      <c r="P8" s="293" t="s">
        <v>0</v>
      </c>
      <c r="Q8" s="293" t="s">
        <v>0</v>
      </c>
      <c r="R8" s="294" t="s">
        <v>0</v>
      </c>
      <c r="S8" s="293">
        <v>97655</v>
      </c>
      <c r="T8" s="294" t="s">
        <v>0</v>
      </c>
      <c r="U8" s="295">
        <v>93536</v>
      </c>
      <c r="V8" s="299" t="s">
        <v>0</v>
      </c>
      <c r="W8" s="395">
        <v>85226</v>
      </c>
      <c r="X8" s="299" t="s">
        <v>0</v>
      </c>
    </row>
    <row r="9" spans="1:24" ht="44.25" customHeight="1">
      <c r="A9" s="6">
        <v>13</v>
      </c>
      <c r="B9" s="322" t="s">
        <v>254</v>
      </c>
      <c r="C9" s="292">
        <v>706108</v>
      </c>
      <c r="D9" s="293">
        <v>104335</v>
      </c>
      <c r="E9" s="295">
        <f>C9+D9</f>
        <v>810443</v>
      </c>
      <c r="F9" s="299">
        <v>100</v>
      </c>
      <c r="G9" s="292">
        <v>837115</v>
      </c>
      <c r="H9" s="293">
        <v>113644</v>
      </c>
      <c r="I9" s="293">
        <f>G9+H9</f>
        <v>950759</v>
      </c>
      <c r="J9" s="294">
        <f>I9/E9*100</f>
        <v>117.31349397798488</v>
      </c>
      <c r="K9" s="293">
        <v>788109</v>
      </c>
      <c r="L9" s="293">
        <v>81446</v>
      </c>
      <c r="M9" s="295">
        <f>K9+L9</f>
        <v>869555</v>
      </c>
      <c r="N9" s="299">
        <f>M9/E9*100</f>
        <v>107.29378870568318</v>
      </c>
      <c r="O9" s="293">
        <v>790309</v>
      </c>
      <c r="P9" s="293">
        <v>84837</v>
      </c>
      <c r="Q9" s="293">
        <f>O9+P9</f>
        <v>875146</v>
      </c>
      <c r="R9" s="294">
        <f>Q9/E9*100</f>
        <v>107.98365832020265</v>
      </c>
      <c r="S9" s="293">
        <v>675271</v>
      </c>
      <c r="T9" s="294">
        <f t="shared" si="0"/>
        <v>83.32122061637894</v>
      </c>
      <c r="U9" s="295">
        <v>774235</v>
      </c>
      <c r="V9" s="299">
        <f>ROUND(U9/$E9*100,0)</f>
        <v>96</v>
      </c>
      <c r="W9" s="395">
        <v>765041</v>
      </c>
      <c r="X9" s="299">
        <f>ROUND(W9/$E9*100,0)</f>
        <v>94</v>
      </c>
    </row>
    <row r="10" spans="1:24" ht="44.25" customHeight="1">
      <c r="A10" s="6">
        <v>14</v>
      </c>
      <c r="B10" s="322" t="s">
        <v>255</v>
      </c>
      <c r="C10" s="292">
        <v>1079555</v>
      </c>
      <c r="D10" s="293" t="s">
        <v>0</v>
      </c>
      <c r="E10" s="295" t="s">
        <v>0</v>
      </c>
      <c r="F10" s="299" t="s">
        <v>0</v>
      </c>
      <c r="G10" s="292">
        <v>1103950</v>
      </c>
      <c r="H10" s="293">
        <v>11572</v>
      </c>
      <c r="I10" s="293">
        <f>G10+H10</f>
        <v>1115522</v>
      </c>
      <c r="J10" s="294" t="s">
        <v>0</v>
      </c>
      <c r="K10" s="293">
        <v>853632</v>
      </c>
      <c r="L10" s="293" t="s">
        <v>0</v>
      </c>
      <c r="M10" s="295" t="s">
        <v>0</v>
      </c>
      <c r="N10" s="299" t="s">
        <v>0</v>
      </c>
      <c r="O10" s="293">
        <v>870079</v>
      </c>
      <c r="P10" s="293" t="s">
        <v>0</v>
      </c>
      <c r="Q10" s="293" t="s">
        <v>0</v>
      </c>
      <c r="R10" s="294" t="s">
        <v>0</v>
      </c>
      <c r="S10" s="293">
        <v>840544</v>
      </c>
      <c r="T10" s="294" t="s">
        <v>0</v>
      </c>
      <c r="U10" s="295">
        <v>775796</v>
      </c>
      <c r="V10" s="299" t="s">
        <v>0</v>
      </c>
      <c r="W10" s="395">
        <v>786752</v>
      </c>
      <c r="X10" s="299" t="s">
        <v>0</v>
      </c>
    </row>
    <row r="11" spans="1:24" ht="44.25" customHeight="1">
      <c r="A11" s="6">
        <v>15</v>
      </c>
      <c r="B11" s="323" t="s">
        <v>29</v>
      </c>
      <c r="C11" s="292">
        <v>45552</v>
      </c>
      <c r="D11" s="293" t="s">
        <v>4</v>
      </c>
      <c r="E11" s="295">
        <v>45552</v>
      </c>
      <c r="F11" s="299">
        <v>100</v>
      </c>
      <c r="G11" s="292">
        <v>115401</v>
      </c>
      <c r="H11" s="293" t="s">
        <v>4</v>
      </c>
      <c r="I11" s="293">
        <v>115401</v>
      </c>
      <c r="J11" s="294">
        <f>I11/E11*100</f>
        <v>253.3390410958904</v>
      </c>
      <c r="K11" s="293">
        <v>117283</v>
      </c>
      <c r="L11" s="293" t="s">
        <v>4</v>
      </c>
      <c r="M11" s="295">
        <v>117283</v>
      </c>
      <c r="N11" s="299">
        <f>M11/E11*100</f>
        <v>257.4705830698981</v>
      </c>
      <c r="O11" s="293">
        <v>44280</v>
      </c>
      <c r="P11" s="293" t="s">
        <v>4</v>
      </c>
      <c r="Q11" s="293">
        <v>44280</v>
      </c>
      <c r="R11" s="294">
        <f>Q11/E11*100</f>
        <v>97.20758693361434</v>
      </c>
      <c r="S11" s="293">
        <v>58663</v>
      </c>
      <c r="T11" s="294">
        <f t="shared" si="0"/>
        <v>128.78249034070953</v>
      </c>
      <c r="U11" s="295">
        <v>59321</v>
      </c>
      <c r="V11" s="299">
        <f>ROUND(U11/$E11*100,0)</f>
        <v>130</v>
      </c>
      <c r="W11" s="395">
        <v>60083</v>
      </c>
      <c r="X11" s="299">
        <f>ROUND(W11/$E11*100,0)</f>
        <v>132</v>
      </c>
    </row>
    <row r="12" spans="1:24" ht="44.25" customHeight="1">
      <c r="A12" s="6">
        <v>16</v>
      </c>
      <c r="B12" s="322" t="s">
        <v>223</v>
      </c>
      <c r="C12" s="292">
        <v>146270</v>
      </c>
      <c r="D12" s="293" t="s">
        <v>4</v>
      </c>
      <c r="E12" s="295">
        <v>146270</v>
      </c>
      <c r="F12" s="299">
        <v>100</v>
      </c>
      <c r="G12" s="292">
        <v>153363</v>
      </c>
      <c r="H12" s="293" t="s">
        <v>4</v>
      </c>
      <c r="I12" s="293">
        <v>153363</v>
      </c>
      <c r="J12" s="294">
        <f>I12/E12*100</f>
        <v>104.84925138442607</v>
      </c>
      <c r="K12" s="293">
        <v>104767</v>
      </c>
      <c r="L12" s="293" t="s">
        <v>4</v>
      </c>
      <c r="M12" s="295">
        <v>104767</v>
      </c>
      <c r="N12" s="299">
        <f>M12/E12*100</f>
        <v>71.62576057974978</v>
      </c>
      <c r="O12" s="293">
        <v>89528</v>
      </c>
      <c r="P12" s="293" t="s">
        <v>4</v>
      </c>
      <c r="Q12" s="293">
        <v>89528</v>
      </c>
      <c r="R12" s="294">
        <f>Q12/E12*100</f>
        <v>61.207356258973135</v>
      </c>
      <c r="S12" s="293">
        <v>74479</v>
      </c>
      <c r="T12" s="294">
        <f t="shared" si="0"/>
        <v>50.91884870445067</v>
      </c>
      <c r="U12" s="295">
        <v>90323</v>
      </c>
      <c r="V12" s="299">
        <f>ROUND(U12/$E12*100,0)</f>
        <v>62</v>
      </c>
      <c r="W12" s="395">
        <v>147427</v>
      </c>
      <c r="X12" s="299">
        <f>ROUND(W12/$E12*100,0)</f>
        <v>101</v>
      </c>
    </row>
    <row r="13" spans="1:24" ht="44.25" customHeight="1">
      <c r="A13" s="6">
        <v>17</v>
      </c>
      <c r="B13" s="322" t="s">
        <v>272</v>
      </c>
      <c r="C13" s="292">
        <v>1286072</v>
      </c>
      <c r="D13" s="293" t="s">
        <v>4</v>
      </c>
      <c r="E13" s="295">
        <v>1286072</v>
      </c>
      <c r="F13" s="299">
        <v>100</v>
      </c>
      <c r="G13" s="292">
        <v>1639719</v>
      </c>
      <c r="H13" s="293" t="s">
        <v>4</v>
      </c>
      <c r="I13" s="293">
        <v>1639719</v>
      </c>
      <c r="J13" s="294">
        <f>I13/E13*100</f>
        <v>127.49822715991017</v>
      </c>
      <c r="K13" s="293">
        <v>1396721</v>
      </c>
      <c r="L13" s="293" t="s">
        <v>4</v>
      </c>
      <c r="M13" s="295">
        <v>1396721</v>
      </c>
      <c r="N13" s="299">
        <f>M13/E13*100</f>
        <v>108.60363960960196</v>
      </c>
      <c r="O13" s="293" t="s">
        <v>0</v>
      </c>
      <c r="P13" s="293" t="s">
        <v>4</v>
      </c>
      <c r="Q13" s="293" t="s">
        <v>0</v>
      </c>
      <c r="R13" s="294" t="s">
        <v>0</v>
      </c>
      <c r="S13" s="293">
        <v>1641448</v>
      </c>
      <c r="T13" s="294">
        <f t="shared" si="0"/>
        <v>127.63266753338849</v>
      </c>
      <c r="U13" s="295">
        <v>1900423</v>
      </c>
      <c r="V13" s="299">
        <f>ROUND(U13/$E13*100,0)</f>
        <v>148</v>
      </c>
      <c r="W13" s="396" t="s">
        <v>0</v>
      </c>
      <c r="X13" s="399" t="s">
        <v>0</v>
      </c>
    </row>
    <row r="14" spans="1:24" ht="44.25" customHeight="1">
      <c r="A14" s="6">
        <v>18</v>
      </c>
      <c r="B14" s="323" t="s">
        <v>31</v>
      </c>
      <c r="C14" s="292" t="s">
        <v>0</v>
      </c>
      <c r="D14" s="293" t="s">
        <v>4</v>
      </c>
      <c r="E14" s="295" t="s">
        <v>0</v>
      </c>
      <c r="F14" s="299" t="s">
        <v>0</v>
      </c>
      <c r="G14" s="292" t="s">
        <v>0</v>
      </c>
      <c r="H14" s="293" t="s">
        <v>4</v>
      </c>
      <c r="I14" s="293" t="s">
        <v>0</v>
      </c>
      <c r="J14" s="294" t="s">
        <v>0</v>
      </c>
      <c r="K14" s="293" t="s">
        <v>0</v>
      </c>
      <c r="L14" s="293" t="s">
        <v>4</v>
      </c>
      <c r="M14" s="295" t="s">
        <v>0</v>
      </c>
      <c r="N14" s="299" t="s">
        <v>0</v>
      </c>
      <c r="O14" s="293" t="s">
        <v>0</v>
      </c>
      <c r="P14" s="293" t="s">
        <v>4</v>
      </c>
      <c r="Q14" s="293" t="s">
        <v>0</v>
      </c>
      <c r="R14" s="294" t="s">
        <v>0</v>
      </c>
      <c r="S14" s="293" t="s">
        <v>0</v>
      </c>
      <c r="T14" s="294" t="s">
        <v>0</v>
      </c>
      <c r="U14" s="293" t="s">
        <v>0</v>
      </c>
      <c r="V14" s="299" t="s">
        <v>0</v>
      </c>
      <c r="W14" s="396" t="s">
        <v>0</v>
      </c>
      <c r="X14" s="299" t="s">
        <v>0</v>
      </c>
    </row>
    <row r="15" spans="1:24" ht="44.25" customHeight="1">
      <c r="A15" s="6">
        <v>19</v>
      </c>
      <c r="B15" s="322" t="s">
        <v>32</v>
      </c>
      <c r="C15" s="292">
        <v>1164663</v>
      </c>
      <c r="D15" s="293">
        <v>143970</v>
      </c>
      <c r="E15" s="295">
        <f>C15+D15</f>
        <v>1308633</v>
      </c>
      <c r="F15" s="299">
        <v>100</v>
      </c>
      <c r="G15" s="292">
        <v>1009701</v>
      </c>
      <c r="H15" s="293">
        <v>178618</v>
      </c>
      <c r="I15" s="293">
        <f>G15+H15</f>
        <v>1188319</v>
      </c>
      <c r="J15" s="294">
        <f>I15/E15*100</f>
        <v>90.80613128356079</v>
      </c>
      <c r="K15" s="293">
        <v>1396550</v>
      </c>
      <c r="L15" s="293">
        <v>214041</v>
      </c>
      <c r="M15" s="295">
        <f>K15+L15</f>
        <v>1610591</v>
      </c>
      <c r="N15" s="299">
        <f>M15/E15*100</f>
        <v>123.07430731152277</v>
      </c>
      <c r="O15" s="293">
        <v>1264367</v>
      </c>
      <c r="P15" s="293">
        <v>174600</v>
      </c>
      <c r="Q15" s="293">
        <f>O15+P15</f>
        <v>1438967</v>
      </c>
      <c r="R15" s="294">
        <f>Q15/E15*100</f>
        <v>109.95955321316214</v>
      </c>
      <c r="S15" s="293">
        <v>1910143</v>
      </c>
      <c r="T15" s="294">
        <f t="shared" si="0"/>
        <v>145.96475864508994</v>
      </c>
      <c r="U15" s="295">
        <v>1711536</v>
      </c>
      <c r="V15" s="299">
        <f>ROUND(U15/$E15*100,0)</f>
        <v>131</v>
      </c>
      <c r="W15" s="395">
        <v>1463798</v>
      </c>
      <c r="X15" s="299">
        <f>ROUND(W15/$E15*100,0)</f>
        <v>112</v>
      </c>
    </row>
    <row r="16" spans="1:24" ht="44.25" customHeight="1">
      <c r="A16" s="6">
        <v>20</v>
      </c>
      <c r="B16" s="322" t="s">
        <v>273</v>
      </c>
      <c r="C16" s="292">
        <v>189994</v>
      </c>
      <c r="D16" s="293" t="s">
        <v>0</v>
      </c>
      <c r="E16" s="295" t="s">
        <v>0</v>
      </c>
      <c r="F16" s="299" t="s">
        <v>0</v>
      </c>
      <c r="G16" s="292">
        <v>142242</v>
      </c>
      <c r="H16" s="293">
        <v>123125</v>
      </c>
      <c r="I16" s="293">
        <f>G16+H16</f>
        <v>265367</v>
      </c>
      <c r="J16" s="294" t="s">
        <v>0</v>
      </c>
      <c r="K16" s="293">
        <v>184279</v>
      </c>
      <c r="L16" s="293" t="s">
        <v>0</v>
      </c>
      <c r="M16" s="295" t="s">
        <v>0</v>
      </c>
      <c r="N16" s="299" t="s">
        <v>0</v>
      </c>
      <c r="O16" s="293">
        <v>150741</v>
      </c>
      <c r="P16" s="293" t="s">
        <v>0</v>
      </c>
      <c r="Q16" s="293" t="s">
        <v>0</v>
      </c>
      <c r="R16" s="294" t="s">
        <v>0</v>
      </c>
      <c r="S16" s="293">
        <v>331284</v>
      </c>
      <c r="T16" s="294" t="s">
        <v>0</v>
      </c>
      <c r="U16" s="295">
        <v>310511</v>
      </c>
      <c r="V16" s="299" t="s">
        <v>0</v>
      </c>
      <c r="W16" s="395">
        <v>383785</v>
      </c>
      <c r="X16" s="299" t="s">
        <v>0</v>
      </c>
    </row>
    <row r="17" spans="1:24" ht="44.25" customHeight="1">
      <c r="A17" s="6">
        <v>21</v>
      </c>
      <c r="B17" s="322" t="s">
        <v>33</v>
      </c>
      <c r="C17" s="292" t="s">
        <v>274</v>
      </c>
      <c r="D17" s="293" t="s">
        <v>4</v>
      </c>
      <c r="E17" s="295" t="s">
        <v>4</v>
      </c>
      <c r="F17" s="299" t="s">
        <v>274</v>
      </c>
      <c r="G17" s="292" t="s">
        <v>274</v>
      </c>
      <c r="H17" s="293" t="s">
        <v>274</v>
      </c>
      <c r="I17" s="293" t="s">
        <v>274</v>
      </c>
      <c r="J17" s="294" t="s">
        <v>274</v>
      </c>
      <c r="K17" s="293" t="s">
        <v>4</v>
      </c>
      <c r="L17" s="293" t="s">
        <v>4</v>
      </c>
      <c r="M17" s="295" t="s">
        <v>4</v>
      </c>
      <c r="N17" s="299" t="s">
        <v>4</v>
      </c>
      <c r="O17" s="293" t="s">
        <v>4</v>
      </c>
      <c r="P17" s="293" t="s">
        <v>4</v>
      </c>
      <c r="Q17" s="293" t="s">
        <v>4</v>
      </c>
      <c r="R17" s="294" t="s">
        <v>4</v>
      </c>
      <c r="S17" s="293" t="s">
        <v>4</v>
      </c>
      <c r="T17" s="294" t="s">
        <v>4</v>
      </c>
      <c r="U17" s="295" t="s">
        <v>4</v>
      </c>
      <c r="V17" s="299" t="s">
        <v>274</v>
      </c>
      <c r="W17" s="397" t="s">
        <v>158</v>
      </c>
      <c r="X17" s="299" t="s">
        <v>274</v>
      </c>
    </row>
    <row r="18" spans="1:24" ht="44.25" customHeight="1">
      <c r="A18" s="6">
        <v>22</v>
      </c>
      <c r="B18" s="323" t="s">
        <v>34</v>
      </c>
      <c r="C18" s="292">
        <v>95498</v>
      </c>
      <c r="D18" s="293">
        <v>313258</v>
      </c>
      <c r="E18" s="295">
        <f>C18+D18</f>
        <v>408756</v>
      </c>
      <c r="F18" s="299">
        <v>100</v>
      </c>
      <c r="G18" s="292">
        <v>96360</v>
      </c>
      <c r="H18" s="293">
        <v>288032</v>
      </c>
      <c r="I18" s="293">
        <f>G18+H18</f>
        <v>384392</v>
      </c>
      <c r="J18" s="294">
        <f>I18/E18*100</f>
        <v>94.03947587313704</v>
      </c>
      <c r="K18" s="293">
        <v>117357</v>
      </c>
      <c r="L18" s="293">
        <v>273381</v>
      </c>
      <c r="M18" s="295">
        <f>K18+L18</f>
        <v>390738</v>
      </c>
      <c r="N18" s="299">
        <f>M18/E18*100</f>
        <v>95.5919913102193</v>
      </c>
      <c r="O18" s="293">
        <v>114650</v>
      </c>
      <c r="P18" s="293">
        <v>309512</v>
      </c>
      <c r="Q18" s="293">
        <f>O18+P18</f>
        <v>424162</v>
      </c>
      <c r="R18" s="294">
        <f>Q18/E18*100</f>
        <v>103.76899666304593</v>
      </c>
      <c r="S18" s="293">
        <v>389942</v>
      </c>
      <c r="T18" s="294">
        <f t="shared" si="0"/>
        <v>95.39725410758496</v>
      </c>
      <c r="U18" s="295">
        <v>412670</v>
      </c>
      <c r="V18" s="299">
        <f>ROUND(U18/$E18*100,0)</f>
        <v>101</v>
      </c>
      <c r="W18" s="395">
        <v>488804</v>
      </c>
      <c r="X18" s="299">
        <f>ROUND(W18/$E18*100,0)</f>
        <v>120</v>
      </c>
    </row>
    <row r="19" spans="1:24" ht="44.25" customHeight="1">
      <c r="A19" s="6">
        <v>23</v>
      </c>
      <c r="B19" s="322" t="s">
        <v>275</v>
      </c>
      <c r="C19" s="292">
        <v>68061</v>
      </c>
      <c r="D19" s="293" t="s">
        <v>4</v>
      </c>
      <c r="E19" s="295">
        <v>68061</v>
      </c>
      <c r="F19" s="299">
        <v>100</v>
      </c>
      <c r="G19" s="292">
        <v>73448</v>
      </c>
      <c r="H19" s="293" t="s">
        <v>274</v>
      </c>
      <c r="I19" s="293">
        <v>73448</v>
      </c>
      <c r="J19" s="294">
        <f>I19/E19*100</f>
        <v>107.9149586400435</v>
      </c>
      <c r="K19" s="293">
        <v>69012</v>
      </c>
      <c r="L19" s="293" t="s">
        <v>4</v>
      </c>
      <c r="M19" s="295">
        <v>69012</v>
      </c>
      <c r="N19" s="299">
        <f>M19/E19*100</f>
        <v>101.3972759730242</v>
      </c>
      <c r="O19" s="293">
        <v>34374</v>
      </c>
      <c r="P19" s="293" t="s">
        <v>0</v>
      </c>
      <c r="Q19" s="293" t="s">
        <v>0</v>
      </c>
      <c r="R19" s="294" t="s">
        <v>0</v>
      </c>
      <c r="S19" s="293">
        <v>44001</v>
      </c>
      <c r="T19" s="294">
        <f t="shared" si="0"/>
        <v>64.64935866355181</v>
      </c>
      <c r="U19" s="295">
        <v>57694</v>
      </c>
      <c r="V19" s="299">
        <f>ROUND(U19/$E19*100,0)</f>
        <v>85</v>
      </c>
      <c r="W19" s="395">
        <v>75107</v>
      </c>
      <c r="X19" s="299">
        <f>ROUND(W19/$E19*100,0)</f>
        <v>110</v>
      </c>
    </row>
    <row r="20" spans="1:24" ht="44.25" customHeight="1">
      <c r="A20" s="6">
        <v>24</v>
      </c>
      <c r="B20" s="322" t="s">
        <v>276</v>
      </c>
      <c r="C20" s="292">
        <v>1078313</v>
      </c>
      <c r="D20" s="293" t="s">
        <v>0</v>
      </c>
      <c r="E20" s="295" t="s">
        <v>0</v>
      </c>
      <c r="F20" s="299" t="s">
        <v>0</v>
      </c>
      <c r="G20" s="292">
        <v>889914</v>
      </c>
      <c r="H20" s="293">
        <v>3534</v>
      </c>
      <c r="I20" s="293">
        <f>G20+H20</f>
        <v>893448</v>
      </c>
      <c r="J20" s="294" t="s">
        <v>0</v>
      </c>
      <c r="K20" s="293">
        <v>807932</v>
      </c>
      <c r="L20" s="293" t="s">
        <v>0</v>
      </c>
      <c r="M20" s="295" t="s">
        <v>0</v>
      </c>
      <c r="N20" s="299" t="s">
        <v>0</v>
      </c>
      <c r="O20" s="293">
        <v>357122</v>
      </c>
      <c r="P20" s="293" t="s">
        <v>0</v>
      </c>
      <c r="Q20" s="293" t="s">
        <v>0</v>
      </c>
      <c r="R20" s="294" t="s">
        <v>0</v>
      </c>
      <c r="S20" s="293">
        <v>520507</v>
      </c>
      <c r="T20" s="294" t="s">
        <v>0</v>
      </c>
      <c r="U20" s="295">
        <v>737554</v>
      </c>
      <c r="V20" s="299" t="s">
        <v>0</v>
      </c>
      <c r="W20" s="395">
        <v>1050320</v>
      </c>
      <c r="X20" s="299" t="s">
        <v>0</v>
      </c>
    </row>
    <row r="21" spans="1:24" ht="44.25" customHeight="1">
      <c r="A21" s="6">
        <v>25</v>
      </c>
      <c r="B21" s="322" t="s">
        <v>277</v>
      </c>
      <c r="C21" s="292">
        <v>1420893</v>
      </c>
      <c r="D21" s="293">
        <v>44587</v>
      </c>
      <c r="E21" s="295">
        <f>C21+D21</f>
        <v>1465480</v>
      </c>
      <c r="F21" s="299">
        <v>100</v>
      </c>
      <c r="G21" s="292">
        <v>1148052</v>
      </c>
      <c r="H21" s="293">
        <v>45645</v>
      </c>
      <c r="I21" s="293">
        <f>G21+H21</f>
        <v>1193697</v>
      </c>
      <c r="J21" s="294">
        <f>I21/E21*100</f>
        <v>81.45433578076808</v>
      </c>
      <c r="K21" s="293">
        <v>1535844</v>
      </c>
      <c r="L21" s="293">
        <v>56831</v>
      </c>
      <c r="M21" s="295">
        <f>K21+L21</f>
        <v>1592675</v>
      </c>
      <c r="N21" s="299">
        <f>M21/E21*100</f>
        <v>108.67940879438818</v>
      </c>
      <c r="O21" s="293">
        <v>1469973</v>
      </c>
      <c r="P21" s="293">
        <v>55630</v>
      </c>
      <c r="Q21" s="293">
        <f>O21+P21</f>
        <v>1525603</v>
      </c>
      <c r="R21" s="294">
        <f>Q21/E21*100</f>
        <v>104.10261484291836</v>
      </c>
      <c r="S21" s="293">
        <v>1476248</v>
      </c>
      <c r="T21" s="294">
        <f t="shared" si="0"/>
        <v>100.73477631902175</v>
      </c>
      <c r="U21" s="295">
        <v>1323317</v>
      </c>
      <c r="V21" s="299">
        <f>ROUND(U21/$E21*100,0)</f>
        <v>90</v>
      </c>
      <c r="W21" s="395">
        <v>1091065</v>
      </c>
      <c r="X21" s="299">
        <f>ROUND(W21/$E21*100,0)</f>
        <v>74</v>
      </c>
    </row>
    <row r="22" spans="1:24" ht="44.25" customHeight="1">
      <c r="A22" s="6">
        <v>26</v>
      </c>
      <c r="B22" s="322" t="s">
        <v>35</v>
      </c>
      <c r="C22" s="292">
        <v>690931</v>
      </c>
      <c r="D22" s="293">
        <v>28919</v>
      </c>
      <c r="E22" s="295">
        <f>C22+D22</f>
        <v>719850</v>
      </c>
      <c r="F22" s="299">
        <v>100</v>
      </c>
      <c r="G22" s="292">
        <v>548392</v>
      </c>
      <c r="H22" s="293">
        <v>29852</v>
      </c>
      <c r="I22" s="293">
        <f>G22+H22</f>
        <v>578244</v>
      </c>
      <c r="J22" s="294">
        <f>I22/E22*100</f>
        <v>80.32840175036466</v>
      </c>
      <c r="K22" s="293">
        <v>396150</v>
      </c>
      <c r="L22" s="293">
        <v>19462</v>
      </c>
      <c r="M22" s="295">
        <f>K22+L22</f>
        <v>415612</v>
      </c>
      <c r="N22" s="299">
        <f>M22/E22*100</f>
        <v>57.73591720497326</v>
      </c>
      <c r="O22" s="293">
        <v>516028</v>
      </c>
      <c r="P22" s="293">
        <v>33888</v>
      </c>
      <c r="Q22" s="293">
        <f>O22+P22</f>
        <v>549916</v>
      </c>
      <c r="R22" s="294">
        <f>Q22/E22*100</f>
        <v>76.39313745919289</v>
      </c>
      <c r="S22" s="293">
        <v>637754</v>
      </c>
      <c r="T22" s="294">
        <f t="shared" si="0"/>
        <v>88.59540181982356</v>
      </c>
      <c r="U22" s="295">
        <v>1185712</v>
      </c>
      <c r="V22" s="299">
        <f>ROUND(U22/$E22*100,0)</f>
        <v>165</v>
      </c>
      <c r="W22" s="395">
        <v>1127087</v>
      </c>
      <c r="X22" s="299">
        <f>ROUND(W22/$E22*100,0)</f>
        <v>157</v>
      </c>
    </row>
    <row r="23" spans="1:24" ht="44.25" customHeight="1">
      <c r="A23" s="6">
        <v>27</v>
      </c>
      <c r="B23" s="322" t="s">
        <v>36</v>
      </c>
      <c r="C23" s="292">
        <v>3767714</v>
      </c>
      <c r="D23" s="293">
        <v>192515</v>
      </c>
      <c r="E23" s="295">
        <f>C23+D23</f>
        <v>3960229</v>
      </c>
      <c r="F23" s="299">
        <v>100</v>
      </c>
      <c r="G23" s="292">
        <v>702354</v>
      </c>
      <c r="H23" s="293">
        <v>167665</v>
      </c>
      <c r="I23" s="293">
        <f>G23+H23</f>
        <v>870019</v>
      </c>
      <c r="J23" s="294">
        <f>I23/E23*100</f>
        <v>21.968906343547303</v>
      </c>
      <c r="K23" s="293">
        <v>561288</v>
      </c>
      <c r="L23" s="293" t="s">
        <v>0</v>
      </c>
      <c r="M23" s="295" t="s">
        <v>0</v>
      </c>
      <c r="N23" s="299" t="s">
        <v>0</v>
      </c>
      <c r="O23" s="293">
        <v>987012</v>
      </c>
      <c r="P23" s="293">
        <v>107143</v>
      </c>
      <c r="Q23" s="293">
        <f>O23+P23</f>
        <v>1094155</v>
      </c>
      <c r="R23" s="294">
        <f>Q23/E23*100</f>
        <v>27.628579054393064</v>
      </c>
      <c r="S23" s="293">
        <v>527381</v>
      </c>
      <c r="T23" s="294">
        <f t="shared" si="0"/>
        <v>13.316931924896263</v>
      </c>
      <c r="U23" s="295">
        <v>550579</v>
      </c>
      <c r="V23" s="299">
        <f>ROUND(U23/$E23*100,0)</f>
        <v>14</v>
      </c>
      <c r="W23" s="395">
        <v>629353</v>
      </c>
      <c r="X23" s="299">
        <f>ROUND(W23/$E23*100,0)</f>
        <v>16</v>
      </c>
    </row>
    <row r="24" spans="1:24" ht="44.25" customHeight="1">
      <c r="A24" s="6">
        <v>28</v>
      </c>
      <c r="B24" s="322" t="s">
        <v>105</v>
      </c>
      <c r="C24" s="292" t="s">
        <v>4</v>
      </c>
      <c r="D24" s="293" t="s">
        <v>4</v>
      </c>
      <c r="E24" s="295" t="s">
        <v>4</v>
      </c>
      <c r="F24" s="299" t="s">
        <v>4</v>
      </c>
      <c r="G24" s="292">
        <v>50034</v>
      </c>
      <c r="H24" s="293" t="s">
        <v>4</v>
      </c>
      <c r="I24" s="293" t="s">
        <v>4</v>
      </c>
      <c r="J24" s="294" t="s">
        <v>4</v>
      </c>
      <c r="K24" s="293">
        <v>108053</v>
      </c>
      <c r="L24" s="293" t="s">
        <v>0</v>
      </c>
      <c r="M24" s="295" t="s">
        <v>0</v>
      </c>
      <c r="N24" s="299" t="s">
        <v>4</v>
      </c>
      <c r="O24" s="293">
        <v>88008</v>
      </c>
      <c r="P24" s="293" t="s">
        <v>0</v>
      </c>
      <c r="Q24" s="293" t="s">
        <v>0</v>
      </c>
      <c r="R24" s="294" t="s">
        <v>4</v>
      </c>
      <c r="S24" s="293">
        <v>203778</v>
      </c>
      <c r="T24" s="294" t="s">
        <v>4</v>
      </c>
      <c r="U24" s="295">
        <v>205761</v>
      </c>
      <c r="V24" s="299" t="s">
        <v>4</v>
      </c>
      <c r="W24" s="395">
        <v>116600</v>
      </c>
      <c r="X24" s="299" t="s">
        <v>4</v>
      </c>
    </row>
    <row r="25" spans="1:24" ht="44.25" customHeight="1">
      <c r="A25" s="6">
        <v>29</v>
      </c>
      <c r="B25" s="322" t="s">
        <v>106</v>
      </c>
      <c r="C25" s="292" t="s">
        <v>4</v>
      </c>
      <c r="D25" s="293" t="s">
        <v>4</v>
      </c>
      <c r="E25" s="295" t="s">
        <v>4</v>
      </c>
      <c r="F25" s="299" t="s">
        <v>4</v>
      </c>
      <c r="G25" s="292">
        <v>3210916</v>
      </c>
      <c r="H25" s="293" t="s">
        <v>4</v>
      </c>
      <c r="I25" s="293" t="s">
        <v>4</v>
      </c>
      <c r="J25" s="294" t="s">
        <v>4</v>
      </c>
      <c r="K25" s="293">
        <v>2484291</v>
      </c>
      <c r="L25" s="293" t="s">
        <v>4</v>
      </c>
      <c r="M25" s="295">
        <v>2484291</v>
      </c>
      <c r="N25" s="299" t="s">
        <v>4</v>
      </c>
      <c r="O25" s="293">
        <v>3039279</v>
      </c>
      <c r="P25" s="293" t="s">
        <v>4</v>
      </c>
      <c r="Q25" s="293">
        <v>3039279</v>
      </c>
      <c r="R25" s="294" t="s">
        <v>4</v>
      </c>
      <c r="S25" s="293">
        <v>2697669</v>
      </c>
      <c r="T25" s="294" t="s">
        <v>4</v>
      </c>
      <c r="U25" s="295">
        <v>2764532</v>
      </c>
      <c r="V25" s="299" t="s">
        <v>4</v>
      </c>
      <c r="W25" s="395">
        <v>2912046</v>
      </c>
      <c r="X25" s="299" t="s">
        <v>4</v>
      </c>
    </row>
    <row r="26" spans="1:24" ht="44.25" customHeight="1">
      <c r="A26" s="6">
        <v>30</v>
      </c>
      <c r="B26" s="323" t="s">
        <v>53</v>
      </c>
      <c r="C26" s="292">
        <v>548538</v>
      </c>
      <c r="D26" s="293">
        <v>150963</v>
      </c>
      <c r="E26" s="295">
        <f>C26+D26</f>
        <v>699501</v>
      </c>
      <c r="F26" s="299">
        <v>100</v>
      </c>
      <c r="G26" s="292">
        <v>676735</v>
      </c>
      <c r="H26" s="293">
        <v>164089</v>
      </c>
      <c r="I26" s="293">
        <f>G26+H26</f>
        <v>840824</v>
      </c>
      <c r="J26" s="294">
        <f>I26/E26*100</f>
        <v>120.20340213952518</v>
      </c>
      <c r="K26" s="293">
        <v>640071</v>
      </c>
      <c r="L26" s="293" t="s">
        <v>0</v>
      </c>
      <c r="M26" s="295" t="s">
        <v>0</v>
      </c>
      <c r="N26" s="299" t="s">
        <v>4</v>
      </c>
      <c r="O26" s="293">
        <v>562194</v>
      </c>
      <c r="P26" s="293">
        <v>187328</v>
      </c>
      <c r="Q26" s="293">
        <f>O26+P26</f>
        <v>749522</v>
      </c>
      <c r="R26" s="294">
        <f>Q26/E26*100</f>
        <v>107.15095475203039</v>
      </c>
      <c r="S26" s="293">
        <v>969052</v>
      </c>
      <c r="T26" s="294">
        <f t="shared" si="0"/>
        <v>138.534755489985</v>
      </c>
      <c r="U26" s="295">
        <v>1166001</v>
      </c>
      <c r="V26" s="299">
        <f>ROUND(U26/$E26*100,0)</f>
        <v>167</v>
      </c>
      <c r="W26" s="395">
        <v>1206423</v>
      </c>
      <c r="X26" s="299">
        <f>ROUND(W26/$E26*100,0)</f>
        <v>172</v>
      </c>
    </row>
    <row r="27" spans="1:24" ht="44.25" customHeight="1">
      <c r="A27" s="6">
        <v>31</v>
      </c>
      <c r="B27" s="322" t="s">
        <v>40</v>
      </c>
      <c r="C27" s="292">
        <v>611053</v>
      </c>
      <c r="D27" s="293">
        <v>76514</v>
      </c>
      <c r="E27" s="295">
        <f>C27+D27</f>
        <v>687567</v>
      </c>
      <c r="F27" s="299">
        <v>100</v>
      </c>
      <c r="G27" s="292">
        <v>759946</v>
      </c>
      <c r="H27" s="293">
        <v>73324</v>
      </c>
      <c r="I27" s="295">
        <f>G27+H27</f>
        <v>833270</v>
      </c>
      <c r="J27" s="294">
        <f>I27/E27*100</f>
        <v>121.19109846749481</v>
      </c>
      <c r="K27" s="293">
        <v>864285</v>
      </c>
      <c r="L27" s="293">
        <v>64799</v>
      </c>
      <c r="M27" s="295">
        <f>K27+L27</f>
        <v>929084</v>
      </c>
      <c r="N27" s="299">
        <f>M27/E27*100</f>
        <v>135.12632223477857</v>
      </c>
      <c r="O27" s="293">
        <v>923561</v>
      </c>
      <c r="P27" s="293" t="s">
        <v>0</v>
      </c>
      <c r="Q27" s="293" t="s">
        <v>0</v>
      </c>
      <c r="R27" s="294" t="s">
        <v>0</v>
      </c>
      <c r="S27" s="293">
        <v>1225896</v>
      </c>
      <c r="T27" s="294">
        <f t="shared" si="0"/>
        <v>178.29476981879583</v>
      </c>
      <c r="U27" s="295">
        <v>1311624</v>
      </c>
      <c r="V27" s="299">
        <f>ROUND(U27/$E27*100,0)</f>
        <v>191</v>
      </c>
      <c r="W27" s="395">
        <v>1606126</v>
      </c>
      <c r="X27" s="299">
        <f>ROUND(W27/$E27*100,0)</f>
        <v>234</v>
      </c>
    </row>
    <row r="28" spans="1:24" ht="44.25" customHeight="1">
      <c r="A28" s="68">
        <v>32</v>
      </c>
      <c r="B28" s="324" t="s">
        <v>41</v>
      </c>
      <c r="C28" s="304">
        <v>88032</v>
      </c>
      <c r="D28" s="305" t="s">
        <v>0</v>
      </c>
      <c r="E28" s="307" t="s">
        <v>0</v>
      </c>
      <c r="F28" s="325" t="s">
        <v>0</v>
      </c>
      <c r="G28" s="304">
        <v>129956</v>
      </c>
      <c r="H28" s="305">
        <v>2991</v>
      </c>
      <c r="I28" s="307">
        <f>G28+H28</f>
        <v>132947</v>
      </c>
      <c r="J28" s="306" t="s">
        <v>0</v>
      </c>
      <c r="K28" s="304" t="s">
        <v>0</v>
      </c>
      <c r="L28" s="305" t="s">
        <v>0</v>
      </c>
      <c r="M28" s="307" t="s">
        <v>0</v>
      </c>
      <c r="N28" s="325" t="s">
        <v>0</v>
      </c>
      <c r="O28" s="305">
        <v>77652</v>
      </c>
      <c r="P28" s="305" t="s">
        <v>0</v>
      </c>
      <c r="Q28" s="305" t="s">
        <v>0</v>
      </c>
      <c r="R28" s="306" t="s">
        <v>0</v>
      </c>
      <c r="S28" s="305">
        <v>88371</v>
      </c>
      <c r="T28" s="306" t="s">
        <v>0</v>
      </c>
      <c r="U28" s="307">
        <v>139319</v>
      </c>
      <c r="V28" s="305" t="s">
        <v>0</v>
      </c>
      <c r="W28" s="398">
        <v>87623</v>
      </c>
      <c r="X28" s="325" t="s">
        <v>0</v>
      </c>
    </row>
    <row r="29" ht="29.25" customHeight="1">
      <c r="W29" s="4">
        <f>SUM(W5:W28)</f>
        <v>14575429</v>
      </c>
    </row>
    <row r="30" ht="29.25" customHeight="1">
      <c r="W30" s="4">
        <v>1935228</v>
      </c>
    </row>
    <row r="31" ht="29.25" customHeight="1">
      <c r="W31" s="4">
        <f>SUM(W29:W30)</f>
        <v>16510657</v>
      </c>
    </row>
    <row r="32" ht="29.25" customHeight="1"/>
    <row r="33" ht="29.25" customHeight="1"/>
    <row r="34" ht="29.25" customHeight="1"/>
    <row r="35" ht="29.25" customHeight="1"/>
  </sheetData>
  <mergeCells count="10">
    <mergeCell ref="W2:X2"/>
    <mergeCell ref="R1:X1"/>
    <mergeCell ref="A4:B4"/>
    <mergeCell ref="A2:B3"/>
    <mergeCell ref="C2:F2"/>
    <mergeCell ref="U2:V2"/>
    <mergeCell ref="G2:J2"/>
    <mergeCell ref="O2:R2"/>
    <mergeCell ref="S2:T2"/>
    <mergeCell ref="K2:L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3" r:id="rId1"/>
  <colBreaks count="1" manualBreakCount="1">
    <brk id="14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pane xSplit="6" topLeftCell="G1" activePane="topRight" state="frozen"/>
      <selection pane="topLeft" activeCell="A2" sqref="A2:B3"/>
      <selection pane="topRight" activeCell="A1" sqref="A1"/>
    </sheetView>
  </sheetViews>
  <sheetFormatPr defaultColWidth="9.00390625" defaultRowHeight="40.5" customHeight="1"/>
  <cols>
    <col min="1" max="1" width="3.25390625" style="4" customWidth="1"/>
    <col min="2" max="2" width="10.375" style="4" customWidth="1"/>
    <col min="3" max="3" width="10.75390625" style="4" customWidth="1"/>
    <col min="4" max="5" width="11.625" style="4" customWidth="1"/>
    <col min="6" max="6" width="5.625" style="4" customWidth="1"/>
    <col min="7" max="9" width="10.75390625" style="4" customWidth="1"/>
    <col min="10" max="10" width="5.625" style="4" customWidth="1"/>
    <col min="11" max="13" width="10.75390625" style="4" customWidth="1"/>
    <col min="14" max="14" width="6.125" style="4" customWidth="1"/>
    <col min="15" max="15" width="10.75390625" style="4" customWidth="1"/>
    <col min="16" max="16" width="11.25390625" style="4" customWidth="1"/>
    <col min="17" max="17" width="10.75390625" style="4" customWidth="1"/>
    <col min="18" max="18" width="5.625" style="4" customWidth="1"/>
    <col min="19" max="19" width="16.625" style="4" customWidth="1"/>
    <col min="20" max="20" width="9.625" style="4" customWidth="1"/>
    <col min="21" max="21" width="16.625" style="4" customWidth="1"/>
    <col min="22" max="22" width="9.625" style="4" customWidth="1"/>
    <col min="23" max="23" width="16.625" style="4" customWidth="1"/>
    <col min="24" max="24" width="9.625" style="4" customWidth="1"/>
    <col min="25" max="16384" width="9.00390625" style="4" customWidth="1"/>
  </cols>
  <sheetData>
    <row r="1" spans="1:24" s="22" customFormat="1" ht="40.5" customHeight="1">
      <c r="A1" s="11" t="s">
        <v>239</v>
      </c>
      <c r="B1" s="21"/>
      <c r="N1" s="270"/>
      <c r="O1" s="270"/>
      <c r="P1" s="634" t="s">
        <v>244</v>
      </c>
      <c r="Q1" s="634"/>
      <c r="R1" s="634"/>
      <c r="S1" s="634"/>
      <c r="T1" s="634"/>
      <c r="U1" s="634"/>
      <c r="V1" s="634"/>
      <c r="W1" s="634"/>
      <c r="X1" s="634"/>
    </row>
    <row r="2" spans="1:24" ht="40.5" customHeight="1">
      <c r="A2" s="652" t="s">
        <v>76</v>
      </c>
      <c r="B2" s="653"/>
      <c r="C2" s="644" t="s">
        <v>247</v>
      </c>
      <c r="D2" s="645"/>
      <c r="E2" s="645"/>
      <c r="F2" s="646"/>
      <c r="G2" s="644" t="s">
        <v>248</v>
      </c>
      <c r="H2" s="645"/>
      <c r="I2" s="645"/>
      <c r="J2" s="646"/>
      <c r="K2" s="654" t="s">
        <v>278</v>
      </c>
      <c r="L2" s="655"/>
      <c r="M2" s="271" t="s">
        <v>245</v>
      </c>
      <c r="N2" s="271"/>
      <c r="O2" s="645" t="s">
        <v>249</v>
      </c>
      <c r="P2" s="645"/>
      <c r="Q2" s="645"/>
      <c r="R2" s="646"/>
      <c r="S2" s="644" t="s">
        <v>269</v>
      </c>
      <c r="T2" s="645"/>
      <c r="U2" s="644" t="s">
        <v>250</v>
      </c>
      <c r="V2" s="645"/>
      <c r="W2" s="644" t="s">
        <v>297</v>
      </c>
      <c r="X2" s="645"/>
    </row>
    <row r="3" spans="1:24" ht="40.5" customHeight="1">
      <c r="A3" s="652"/>
      <c r="B3" s="653"/>
      <c r="C3" s="272" t="s">
        <v>237</v>
      </c>
      <c r="D3" s="273" t="s">
        <v>238</v>
      </c>
      <c r="E3" s="274" t="s">
        <v>82</v>
      </c>
      <c r="F3" s="275" t="s">
        <v>79</v>
      </c>
      <c r="G3" s="272" t="s">
        <v>237</v>
      </c>
      <c r="H3" s="273" t="s">
        <v>238</v>
      </c>
      <c r="I3" s="276" t="s">
        <v>82</v>
      </c>
      <c r="J3" s="277" t="s">
        <v>79</v>
      </c>
      <c r="K3" s="272" t="s">
        <v>237</v>
      </c>
      <c r="L3" s="278" t="s">
        <v>238</v>
      </c>
      <c r="M3" s="279" t="s">
        <v>82</v>
      </c>
      <c r="N3" s="282" t="s">
        <v>79</v>
      </c>
      <c r="O3" s="278" t="s">
        <v>237</v>
      </c>
      <c r="P3" s="278" t="s">
        <v>238</v>
      </c>
      <c r="Q3" s="279" t="s">
        <v>82</v>
      </c>
      <c r="R3" s="280" t="s">
        <v>79</v>
      </c>
      <c r="S3" s="279"/>
      <c r="T3" s="280" t="s">
        <v>79</v>
      </c>
      <c r="U3" s="281"/>
      <c r="V3" s="282" t="s">
        <v>79</v>
      </c>
      <c r="W3" s="281"/>
      <c r="X3" s="282" t="s">
        <v>79</v>
      </c>
    </row>
    <row r="4" spans="1:24" s="10" customFormat="1" ht="40.5" customHeight="1">
      <c r="A4" s="650" t="s">
        <v>251</v>
      </c>
      <c r="B4" s="651"/>
      <c r="C4" s="283">
        <v>1502251</v>
      </c>
      <c r="D4" s="284">
        <v>221095</v>
      </c>
      <c r="E4" s="284">
        <f>C4+D4</f>
        <v>1723346</v>
      </c>
      <c r="F4" s="285">
        <v>100</v>
      </c>
      <c r="G4" s="283">
        <v>1005306</v>
      </c>
      <c r="H4" s="284">
        <v>243241</v>
      </c>
      <c r="I4" s="286">
        <f>G4+H4</f>
        <v>1248547</v>
      </c>
      <c r="J4" s="287">
        <f>I4/E4*100</f>
        <v>72.44900327618483</v>
      </c>
      <c r="K4" s="283">
        <v>838745</v>
      </c>
      <c r="L4" s="284">
        <v>210377</v>
      </c>
      <c r="M4" s="286">
        <f>K4+L4</f>
        <v>1049122</v>
      </c>
      <c r="N4" s="284">
        <f>M4/E4*100</f>
        <v>60.87703804111304</v>
      </c>
      <c r="O4" s="284">
        <v>1276117</v>
      </c>
      <c r="P4" s="284">
        <v>128043</v>
      </c>
      <c r="Q4" s="286">
        <f>O4+P4</f>
        <v>1404160</v>
      </c>
      <c r="R4" s="285">
        <f>Q4/E4*100</f>
        <v>81.47870479868813</v>
      </c>
      <c r="S4" s="286">
        <v>1353728</v>
      </c>
      <c r="T4" s="287">
        <f>ROUND(S4/$E4*100,0)</f>
        <v>79</v>
      </c>
      <c r="U4" s="288">
        <v>1758822</v>
      </c>
      <c r="V4" s="289">
        <f>ROUND(U4/$E4*100,0)</f>
        <v>102</v>
      </c>
      <c r="W4" s="400">
        <v>1570051</v>
      </c>
      <c r="X4" s="289">
        <f>ROUND(W4/$E4*100,0)</f>
        <v>91</v>
      </c>
    </row>
    <row r="5" spans="1:24" ht="40.5" customHeight="1">
      <c r="A5" s="290">
        <v>9</v>
      </c>
      <c r="B5" s="291" t="s">
        <v>27</v>
      </c>
      <c r="C5" s="292">
        <v>605</v>
      </c>
      <c r="D5" s="293">
        <v>10229</v>
      </c>
      <c r="E5" s="293">
        <f>C5+D5</f>
        <v>10834</v>
      </c>
      <c r="F5" s="294">
        <v>100</v>
      </c>
      <c r="G5" s="292">
        <v>1305</v>
      </c>
      <c r="H5" s="293">
        <v>34258</v>
      </c>
      <c r="I5" s="295">
        <f>G5+H5</f>
        <v>35563</v>
      </c>
      <c r="J5" s="294">
        <f>I5/E5*100</f>
        <v>328.25364592948125</v>
      </c>
      <c r="K5" s="292">
        <v>321</v>
      </c>
      <c r="L5" s="293">
        <v>110137</v>
      </c>
      <c r="M5" s="295">
        <f>K5+L5</f>
        <v>110458</v>
      </c>
      <c r="N5" s="299">
        <f>M5/E5*100</f>
        <v>1019.5495661805428</v>
      </c>
      <c r="O5" s="293">
        <v>19571</v>
      </c>
      <c r="P5" s="293">
        <v>17887</v>
      </c>
      <c r="Q5" s="295">
        <f>O5+P5</f>
        <v>37458</v>
      </c>
      <c r="R5" s="294">
        <f>Q5/E5*100</f>
        <v>345.7448772383238</v>
      </c>
      <c r="S5" s="295">
        <v>29160</v>
      </c>
      <c r="T5" s="296">
        <f>ROUND(S5/$E5*100,0)</f>
        <v>269</v>
      </c>
      <c r="U5" s="297">
        <v>36337</v>
      </c>
      <c r="V5" s="299">
        <f>ROUND(U5/$E5*100,0)</f>
        <v>335</v>
      </c>
      <c r="W5" s="401">
        <v>20794</v>
      </c>
      <c r="X5" s="299">
        <f>ROUND(W5/$E5*100,0)</f>
        <v>192</v>
      </c>
    </row>
    <row r="6" spans="1:24" ht="40.5" customHeight="1">
      <c r="A6" s="290">
        <v>10</v>
      </c>
      <c r="B6" s="298" t="s">
        <v>28</v>
      </c>
      <c r="C6" s="292">
        <v>427</v>
      </c>
      <c r="D6" s="293" t="s">
        <v>4</v>
      </c>
      <c r="E6" s="293">
        <v>427</v>
      </c>
      <c r="F6" s="294">
        <v>100</v>
      </c>
      <c r="G6" s="292" t="s">
        <v>4</v>
      </c>
      <c r="H6" s="293" t="s">
        <v>4</v>
      </c>
      <c r="I6" s="295" t="s">
        <v>4</v>
      </c>
      <c r="J6" s="294" t="s">
        <v>4</v>
      </c>
      <c r="K6" s="292" t="s">
        <v>4</v>
      </c>
      <c r="L6" s="293" t="s">
        <v>4</v>
      </c>
      <c r="M6" s="295" t="s">
        <v>4</v>
      </c>
      <c r="N6" s="293" t="s">
        <v>4</v>
      </c>
      <c r="O6" s="293" t="s">
        <v>4</v>
      </c>
      <c r="P6" s="293" t="s">
        <v>4</v>
      </c>
      <c r="Q6" s="295" t="s">
        <v>4</v>
      </c>
      <c r="R6" s="294" t="s">
        <v>4</v>
      </c>
      <c r="S6" s="295" t="s">
        <v>4</v>
      </c>
      <c r="T6" s="296" t="s">
        <v>4</v>
      </c>
      <c r="U6" s="297" t="s">
        <v>4</v>
      </c>
      <c r="V6" s="299" t="s">
        <v>4</v>
      </c>
      <c r="W6" s="401" t="s">
        <v>4</v>
      </c>
      <c r="X6" s="299" t="s">
        <v>4</v>
      </c>
    </row>
    <row r="7" spans="1:24" ht="40.5" customHeight="1">
      <c r="A7" s="290">
        <v>11</v>
      </c>
      <c r="B7" s="291" t="s">
        <v>252</v>
      </c>
      <c r="C7" s="292" t="s">
        <v>0</v>
      </c>
      <c r="D7" s="293" t="s">
        <v>4</v>
      </c>
      <c r="E7" s="293" t="s">
        <v>0</v>
      </c>
      <c r="F7" s="294" t="s">
        <v>0</v>
      </c>
      <c r="G7" s="292" t="s">
        <v>0</v>
      </c>
      <c r="H7" s="293" t="s">
        <v>4</v>
      </c>
      <c r="I7" s="295" t="s">
        <v>0</v>
      </c>
      <c r="J7" s="294" t="s">
        <v>0</v>
      </c>
      <c r="K7" s="292" t="s">
        <v>4</v>
      </c>
      <c r="L7" s="293" t="s">
        <v>4</v>
      </c>
      <c r="M7" s="295" t="s">
        <v>4</v>
      </c>
      <c r="N7" s="293" t="s">
        <v>4</v>
      </c>
      <c r="O7" s="293" t="s">
        <v>4</v>
      </c>
      <c r="P7" s="293" t="s">
        <v>4</v>
      </c>
      <c r="Q7" s="295" t="s">
        <v>4</v>
      </c>
      <c r="R7" s="294" t="s">
        <v>4</v>
      </c>
      <c r="S7" s="295" t="s">
        <v>4</v>
      </c>
      <c r="T7" s="296" t="s">
        <v>4</v>
      </c>
      <c r="U7" s="297" t="s">
        <v>4</v>
      </c>
      <c r="V7" s="299" t="s">
        <v>4</v>
      </c>
      <c r="W7" s="401" t="s">
        <v>4</v>
      </c>
      <c r="X7" s="299" t="s">
        <v>4</v>
      </c>
    </row>
    <row r="8" spans="1:24" ht="40.5" customHeight="1">
      <c r="A8" s="290">
        <v>12</v>
      </c>
      <c r="B8" s="291" t="s">
        <v>253</v>
      </c>
      <c r="C8" s="292" t="s">
        <v>4</v>
      </c>
      <c r="D8" s="293" t="s">
        <v>0</v>
      </c>
      <c r="E8" s="293" t="s">
        <v>0</v>
      </c>
      <c r="F8" s="294" t="s">
        <v>0</v>
      </c>
      <c r="G8" s="292">
        <v>100</v>
      </c>
      <c r="H8" s="293" t="s">
        <v>0</v>
      </c>
      <c r="I8" s="295" t="s">
        <v>0</v>
      </c>
      <c r="J8" s="294" t="s">
        <v>0</v>
      </c>
      <c r="K8" s="292">
        <v>100</v>
      </c>
      <c r="L8" s="293" t="s">
        <v>0</v>
      </c>
      <c r="M8" s="295" t="s">
        <v>0</v>
      </c>
      <c r="N8" s="293" t="s">
        <v>0</v>
      </c>
      <c r="O8" s="293" t="s">
        <v>4</v>
      </c>
      <c r="P8" s="293" t="s">
        <v>0</v>
      </c>
      <c r="Q8" s="293" t="s">
        <v>0</v>
      </c>
      <c r="R8" s="294" t="s">
        <v>0</v>
      </c>
      <c r="S8" s="295">
        <v>82</v>
      </c>
      <c r="T8" s="293" t="s">
        <v>0</v>
      </c>
      <c r="U8" s="297">
        <v>5</v>
      </c>
      <c r="V8" s="299" t="s">
        <v>0</v>
      </c>
      <c r="W8" s="401" t="s">
        <v>4</v>
      </c>
      <c r="X8" s="299" t="s">
        <v>4</v>
      </c>
    </row>
    <row r="9" spans="1:24" ht="40.5" customHeight="1">
      <c r="A9" s="290">
        <v>13</v>
      </c>
      <c r="B9" s="291" t="s">
        <v>254</v>
      </c>
      <c r="C9" s="292">
        <v>17515</v>
      </c>
      <c r="D9" s="293">
        <v>12830</v>
      </c>
      <c r="E9" s="293">
        <f>C9+D9</f>
        <v>30345</v>
      </c>
      <c r="F9" s="294">
        <v>100</v>
      </c>
      <c r="G9" s="292">
        <v>8374</v>
      </c>
      <c r="H9" s="293">
        <v>1632</v>
      </c>
      <c r="I9" s="295">
        <f>G9+H9</f>
        <v>10006</v>
      </c>
      <c r="J9" s="294">
        <f>I9/E9*100</f>
        <v>32.97413082880211</v>
      </c>
      <c r="K9" s="292">
        <v>8499</v>
      </c>
      <c r="L9" s="293">
        <v>443</v>
      </c>
      <c r="M9" s="295">
        <f>K9+L9</f>
        <v>8942</v>
      </c>
      <c r="N9" s="293">
        <f>M9/E9*100</f>
        <v>29.46778711484594</v>
      </c>
      <c r="O9" s="293">
        <v>12825</v>
      </c>
      <c r="P9" s="293">
        <v>600</v>
      </c>
      <c r="Q9" s="293">
        <f>O9+P9</f>
        <v>13425</v>
      </c>
      <c r="R9" s="294">
        <f>Q9/E9*100</f>
        <v>44.24122590212556</v>
      </c>
      <c r="S9" s="295">
        <v>3007</v>
      </c>
      <c r="T9" s="296">
        <f>ROUND(S9/$E9*100,0)</f>
        <v>10</v>
      </c>
      <c r="U9" s="297">
        <v>83022</v>
      </c>
      <c r="V9" s="299">
        <f>ROUND(U9/$E9*100,0)</f>
        <v>274</v>
      </c>
      <c r="W9" s="401">
        <v>16763</v>
      </c>
      <c r="X9" s="299">
        <f>ROUND(W9/$E9*100,0)</f>
        <v>55</v>
      </c>
    </row>
    <row r="10" spans="1:24" ht="40.5" customHeight="1">
      <c r="A10" s="290">
        <v>14</v>
      </c>
      <c r="B10" s="291" t="s">
        <v>255</v>
      </c>
      <c r="C10" s="292">
        <v>42020</v>
      </c>
      <c r="D10" s="293" t="s">
        <v>0</v>
      </c>
      <c r="E10" s="293" t="s">
        <v>0</v>
      </c>
      <c r="F10" s="294" t="s">
        <v>0</v>
      </c>
      <c r="G10" s="292">
        <v>6473</v>
      </c>
      <c r="H10" s="293" t="s">
        <v>0</v>
      </c>
      <c r="I10" s="295" t="s">
        <v>0</v>
      </c>
      <c r="J10" s="294" t="s">
        <v>0</v>
      </c>
      <c r="K10" s="292">
        <v>2805</v>
      </c>
      <c r="L10" s="293" t="s">
        <v>0</v>
      </c>
      <c r="M10" s="295" t="s">
        <v>0</v>
      </c>
      <c r="N10" s="293" t="s">
        <v>0</v>
      </c>
      <c r="O10" s="293">
        <v>41599</v>
      </c>
      <c r="P10" s="293" t="s">
        <v>0</v>
      </c>
      <c r="Q10" s="293" t="s">
        <v>0</v>
      </c>
      <c r="R10" s="294" t="s">
        <v>0</v>
      </c>
      <c r="S10" s="295">
        <v>10015</v>
      </c>
      <c r="T10" s="293" t="s">
        <v>0</v>
      </c>
      <c r="U10" s="297">
        <v>3603</v>
      </c>
      <c r="V10" s="293" t="s">
        <v>0</v>
      </c>
      <c r="W10" s="401">
        <v>8619</v>
      </c>
      <c r="X10" s="293" t="s">
        <v>0</v>
      </c>
    </row>
    <row r="11" spans="1:24" ht="40.5" customHeight="1">
      <c r="A11" s="290">
        <v>15</v>
      </c>
      <c r="B11" s="298" t="s">
        <v>29</v>
      </c>
      <c r="C11" s="292">
        <v>2667</v>
      </c>
      <c r="D11" s="293" t="s">
        <v>4</v>
      </c>
      <c r="E11" s="293">
        <v>2667</v>
      </c>
      <c r="F11" s="294">
        <v>100</v>
      </c>
      <c r="G11" s="292">
        <v>442</v>
      </c>
      <c r="H11" s="293" t="s">
        <v>4</v>
      </c>
      <c r="I11" s="295">
        <v>442</v>
      </c>
      <c r="J11" s="294">
        <f>I11/E11*100</f>
        <v>16.572928383952007</v>
      </c>
      <c r="K11" s="292">
        <v>190</v>
      </c>
      <c r="L11" s="293" t="s">
        <v>4</v>
      </c>
      <c r="M11" s="295">
        <v>190</v>
      </c>
      <c r="N11" s="293">
        <f>M11/E11*100</f>
        <v>7.12410948631421</v>
      </c>
      <c r="O11" s="293">
        <v>489</v>
      </c>
      <c r="P11" s="293" t="s">
        <v>4</v>
      </c>
      <c r="Q11" s="293">
        <v>489</v>
      </c>
      <c r="R11" s="294">
        <f>Q11/E11*100</f>
        <v>18.335208098987625</v>
      </c>
      <c r="S11" s="295">
        <v>350</v>
      </c>
      <c r="T11" s="296">
        <f>ROUND(S11/$E11*100,0)</f>
        <v>13</v>
      </c>
      <c r="U11" s="297">
        <v>972</v>
      </c>
      <c r="V11" s="299">
        <f>ROUND(U11/$E11*100,0)</f>
        <v>36</v>
      </c>
      <c r="W11" s="401">
        <v>2394</v>
      </c>
      <c r="X11" s="299">
        <f>ROUND(W11/$E11*100,0)</f>
        <v>90</v>
      </c>
    </row>
    <row r="12" spans="1:24" ht="40.5" customHeight="1">
      <c r="A12" s="290">
        <v>16</v>
      </c>
      <c r="B12" s="291" t="s">
        <v>268</v>
      </c>
      <c r="C12" s="292">
        <v>11278</v>
      </c>
      <c r="D12" s="293">
        <v>221095</v>
      </c>
      <c r="E12" s="293">
        <f>C12+D12</f>
        <v>232373</v>
      </c>
      <c r="F12" s="294">
        <v>100</v>
      </c>
      <c r="G12" s="292">
        <v>1320</v>
      </c>
      <c r="H12" s="293" t="s">
        <v>4</v>
      </c>
      <c r="I12" s="295">
        <v>1320</v>
      </c>
      <c r="J12" s="294">
        <f>I12/E12*100</f>
        <v>0.568052226377419</v>
      </c>
      <c r="K12" s="292">
        <v>7622</v>
      </c>
      <c r="L12" s="293" t="s">
        <v>4</v>
      </c>
      <c r="M12" s="295">
        <v>7622</v>
      </c>
      <c r="N12" s="293">
        <f>M12/E12*100</f>
        <v>3.280071264733855</v>
      </c>
      <c r="O12" s="293">
        <v>381</v>
      </c>
      <c r="P12" s="293" t="s">
        <v>4</v>
      </c>
      <c r="Q12" s="293">
        <v>381</v>
      </c>
      <c r="R12" s="294">
        <f>Q12/E12*100</f>
        <v>0.16396052897711869</v>
      </c>
      <c r="S12" s="295">
        <v>258</v>
      </c>
      <c r="T12" s="296">
        <f>ROUND(S12/$E12*100,0)</f>
        <v>0</v>
      </c>
      <c r="U12" s="297">
        <v>623</v>
      </c>
      <c r="V12" s="299">
        <f>ROUND(U12/$E12*100,0)</f>
        <v>0</v>
      </c>
      <c r="W12" s="401">
        <v>803</v>
      </c>
      <c r="X12" s="299">
        <f>ROUND(W12/$E12*100,0)</f>
        <v>0</v>
      </c>
    </row>
    <row r="13" spans="1:24" ht="40.5" customHeight="1">
      <c r="A13" s="290">
        <v>17</v>
      </c>
      <c r="B13" s="291" t="s">
        <v>257</v>
      </c>
      <c r="C13" s="292">
        <v>38332</v>
      </c>
      <c r="D13" s="293" t="s">
        <v>4</v>
      </c>
      <c r="E13" s="293">
        <v>38332</v>
      </c>
      <c r="F13" s="294">
        <v>100</v>
      </c>
      <c r="G13" s="292">
        <v>37579</v>
      </c>
      <c r="H13" s="293" t="s">
        <v>4</v>
      </c>
      <c r="I13" s="295">
        <v>37579</v>
      </c>
      <c r="J13" s="294">
        <f>I13/E13*100</f>
        <v>98.03558384639466</v>
      </c>
      <c r="K13" s="292">
        <v>20250</v>
      </c>
      <c r="L13" s="293" t="s">
        <v>4</v>
      </c>
      <c r="M13" s="295">
        <v>20250</v>
      </c>
      <c r="N13" s="293">
        <f>M13/E13*100</f>
        <v>52.827924449546074</v>
      </c>
      <c r="O13" s="293" t="s">
        <v>0</v>
      </c>
      <c r="P13" s="293" t="s">
        <v>4</v>
      </c>
      <c r="Q13" s="293" t="s">
        <v>0</v>
      </c>
      <c r="R13" s="294" t="s">
        <v>0</v>
      </c>
      <c r="S13" s="295" t="s">
        <v>0</v>
      </c>
      <c r="T13" s="296" t="s">
        <v>0</v>
      </c>
      <c r="U13" s="295" t="s">
        <v>0</v>
      </c>
      <c r="V13" s="294" t="s">
        <v>0</v>
      </c>
      <c r="W13" s="384" t="s">
        <v>0</v>
      </c>
      <c r="X13" s="299" t="s">
        <v>0</v>
      </c>
    </row>
    <row r="14" spans="1:24" ht="40.5" customHeight="1">
      <c r="A14" s="290">
        <v>18</v>
      </c>
      <c r="B14" s="379" t="s">
        <v>31</v>
      </c>
      <c r="C14" s="292" t="s">
        <v>0</v>
      </c>
      <c r="D14" s="293" t="s">
        <v>4</v>
      </c>
      <c r="E14" s="293" t="s">
        <v>0</v>
      </c>
      <c r="F14" s="294" t="s">
        <v>0</v>
      </c>
      <c r="G14" s="293" t="s">
        <v>0</v>
      </c>
      <c r="H14" s="293" t="s">
        <v>4</v>
      </c>
      <c r="I14" s="295" t="s">
        <v>0</v>
      </c>
      <c r="J14" s="293" t="s">
        <v>0</v>
      </c>
      <c r="K14" s="292" t="s">
        <v>4</v>
      </c>
      <c r="L14" s="293" t="s">
        <v>4</v>
      </c>
      <c r="M14" s="295" t="s">
        <v>4</v>
      </c>
      <c r="N14" s="293" t="s">
        <v>4</v>
      </c>
      <c r="O14" s="293" t="s">
        <v>0</v>
      </c>
      <c r="P14" s="293" t="s">
        <v>4</v>
      </c>
      <c r="Q14" s="293" t="s">
        <v>0</v>
      </c>
      <c r="R14" s="294" t="s">
        <v>0</v>
      </c>
      <c r="S14" s="295" t="s">
        <v>0</v>
      </c>
      <c r="T14" s="293" t="s">
        <v>0</v>
      </c>
      <c r="U14" s="297" t="s">
        <v>0</v>
      </c>
      <c r="V14" s="299" t="s">
        <v>0</v>
      </c>
      <c r="W14" s="384" t="s">
        <v>0</v>
      </c>
      <c r="X14" s="299" t="s">
        <v>0</v>
      </c>
    </row>
    <row r="15" spans="1:24" ht="40.5" customHeight="1">
      <c r="A15" s="290">
        <v>19</v>
      </c>
      <c r="B15" s="380" t="s">
        <v>32</v>
      </c>
      <c r="C15" s="292">
        <v>307301</v>
      </c>
      <c r="D15" s="293">
        <v>10320</v>
      </c>
      <c r="E15" s="293">
        <f>C15+D15</f>
        <v>317621</v>
      </c>
      <c r="F15" s="294">
        <v>100</v>
      </c>
      <c r="G15" s="292">
        <v>303491</v>
      </c>
      <c r="H15" s="293">
        <v>133847</v>
      </c>
      <c r="I15" s="295">
        <f>G15+H15</f>
        <v>437338</v>
      </c>
      <c r="J15" s="294">
        <f>I15/E15*100</f>
        <v>137.6917773069161</v>
      </c>
      <c r="K15" s="292">
        <v>289347</v>
      </c>
      <c r="L15" s="293">
        <v>7422</v>
      </c>
      <c r="M15" s="295">
        <f>K15+L15</f>
        <v>296769</v>
      </c>
      <c r="N15" s="293">
        <f>M15/E15*100</f>
        <v>93.43494290364931</v>
      </c>
      <c r="O15" s="293">
        <v>319643</v>
      </c>
      <c r="P15" s="293">
        <v>2651</v>
      </c>
      <c r="Q15" s="295">
        <f>O15+P15</f>
        <v>322294</v>
      </c>
      <c r="R15" s="294">
        <f>Q15/E15*100</f>
        <v>101.47125032664717</v>
      </c>
      <c r="S15" s="295">
        <v>402486</v>
      </c>
      <c r="T15" s="296">
        <f>ROUND(S15/$E15*100,0)</f>
        <v>127</v>
      </c>
      <c r="U15" s="297">
        <v>403454</v>
      </c>
      <c r="V15" s="299">
        <f>ROUND(U15/$E15*100,0)</f>
        <v>127</v>
      </c>
      <c r="W15" s="401">
        <v>400446</v>
      </c>
      <c r="X15" s="299">
        <f>ROUND(W15/$E15*100,0)</f>
        <v>126</v>
      </c>
    </row>
    <row r="16" spans="1:24" ht="40.5" customHeight="1">
      <c r="A16" s="290">
        <v>20</v>
      </c>
      <c r="B16" s="380" t="s">
        <v>258</v>
      </c>
      <c r="C16" s="292">
        <v>31128</v>
      </c>
      <c r="D16" s="293" t="s">
        <v>0</v>
      </c>
      <c r="E16" s="295" t="s">
        <v>0</v>
      </c>
      <c r="F16" s="293" t="s">
        <v>0</v>
      </c>
      <c r="G16" s="292">
        <v>33806</v>
      </c>
      <c r="H16" s="293" t="s">
        <v>0</v>
      </c>
      <c r="I16" s="295" t="s">
        <v>0</v>
      </c>
      <c r="J16" s="294" t="s">
        <v>0</v>
      </c>
      <c r="K16" s="292">
        <v>12138</v>
      </c>
      <c r="L16" s="293" t="s">
        <v>0</v>
      </c>
      <c r="M16" s="295" t="s">
        <v>0</v>
      </c>
      <c r="N16" s="293" t="s">
        <v>0</v>
      </c>
      <c r="O16" s="293">
        <v>40021</v>
      </c>
      <c r="P16" s="293" t="s">
        <v>0</v>
      </c>
      <c r="Q16" s="293" t="s">
        <v>0</v>
      </c>
      <c r="R16" s="294" t="s">
        <v>0</v>
      </c>
      <c r="S16" s="295">
        <v>29289</v>
      </c>
      <c r="T16" s="293" t="s">
        <v>0</v>
      </c>
      <c r="U16" s="297">
        <v>47190</v>
      </c>
      <c r="V16" s="293" t="s">
        <v>0</v>
      </c>
      <c r="W16" s="401">
        <v>34992</v>
      </c>
      <c r="X16" s="293" t="s">
        <v>0</v>
      </c>
    </row>
    <row r="17" spans="1:24" ht="40.5" customHeight="1">
      <c r="A17" s="290">
        <v>21</v>
      </c>
      <c r="B17" s="380" t="s">
        <v>33</v>
      </c>
      <c r="C17" s="292" t="s">
        <v>0</v>
      </c>
      <c r="D17" s="293" t="s">
        <v>4</v>
      </c>
      <c r="E17" s="295" t="s">
        <v>0</v>
      </c>
      <c r="F17" s="294" t="s">
        <v>0</v>
      </c>
      <c r="G17" s="293" t="s">
        <v>0</v>
      </c>
      <c r="H17" s="293" t="s">
        <v>259</v>
      </c>
      <c r="I17" s="295" t="s">
        <v>0</v>
      </c>
      <c r="J17" s="293" t="s">
        <v>0</v>
      </c>
      <c r="K17" s="292" t="s">
        <v>4</v>
      </c>
      <c r="L17" s="293" t="s">
        <v>259</v>
      </c>
      <c r="M17" s="295" t="s">
        <v>259</v>
      </c>
      <c r="N17" s="293" t="s">
        <v>4</v>
      </c>
      <c r="O17" s="293" t="s">
        <v>4</v>
      </c>
      <c r="P17" s="293" t="s">
        <v>4</v>
      </c>
      <c r="Q17" s="295" t="s">
        <v>4</v>
      </c>
      <c r="R17" s="294" t="s">
        <v>4</v>
      </c>
      <c r="S17" s="295" t="s">
        <v>4</v>
      </c>
      <c r="T17" s="293" t="s">
        <v>4</v>
      </c>
      <c r="U17" s="297" t="s">
        <v>4</v>
      </c>
      <c r="V17" s="293" t="s">
        <v>4</v>
      </c>
      <c r="W17" s="401" t="s">
        <v>4</v>
      </c>
      <c r="X17" s="293" t="s">
        <v>4</v>
      </c>
    </row>
    <row r="18" spans="1:24" ht="40.5" customHeight="1">
      <c r="A18" s="290">
        <v>22</v>
      </c>
      <c r="B18" s="298" t="s">
        <v>34</v>
      </c>
      <c r="C18" s="292">
        <v>988</v>
      </c>
      <c r="D18" s="293">
        <v>18769</v>
      </c>
      <c r="E18" s="293">
        <f>C18+D18</f>
        <v>19757</v>
      </c>
      <c r="F18" s="294">
        <v>100</v>
      </c>
      <c r="G18" s="292">
        <v>1368</v>
      </c>
      <c r="H18" s="293">
        <v>13844</v>
      </c>
      <c r="I18" s="295">
        <f>G18+H18</f>
        <v>15212</v>
      </c>
      <c r="J18" s="294">
        <f>I18/E18*100</f>
        <v>76.99549526750012</v>
      </c>
      <c r="K18" s="292" t="s">
        <v>4</v>
      </c>
      <c r="L18" s="293">
        <v>14167</v>
      </c>
      <c r="M18" s="295">
        <v>14167</v>
      </c>
      <c r="N18" s="293">
        <f>M18/E18*100</f>
        <v>71.70623070304197</v>
      </c>
      <c r="O18" s="293">
        <v>187</v>
      </c>
      <c r="P18" s="293">
        <v>26994</v>
      </c>
      <c r="Q18" s="295">
        <f>O18+P18</f>
        <v>27181</v>
      </c>
      <c r="R18" s="294">
        <f>Q18/E18*100</f>
        <v>137.5765551450119</v>
      </c>
      <c r="S18" s="295">
        <v>389413</v>
      </c>
      <c r="T18" s="296">
        <f>ROUND(S18/$E18*100,0)</f>
        <v>1971</v>
      </c>
      <c r="U18" s="297">
        <v>33877</v>
      </c>
      <c r="V18" s="299">
        <f>ROUND(U18/$E18*100,0)</f>
        <v>171</v>
      </c>
      <c r="W18" s="401">
        <v>35970</v>
      </c>
      <c r="X18" s="299">
        <f>ROUND(W18/$E18*100,0)</f>
        <v>182</v>
      </c>
    </row>
    <row r="19" spans="1:24" ht="40.5" customHeight="1">
      <c r="A19" s="290">
        <v>23</v>
      </c>
      <c r="B19" s="291" t="s">
        <v>260</v>
      </c>
      <c r="C19" s="292">
        <v>105</v>
      </c>
      <c r="D19" s="293" t="s">
        <v>4</v>
      </c>
      <c r="E19" s="293">
        <v>105</v>
      </c>
      <c r="F19" s="294">
        <v>100</v>
      </c>
      <c r="G19" s="292" t="s">
        <v>4</v>
      </c>
      <c r="H19" s="293" t="s">
        <v>259</v>
      </c>
      <c r="I19" s="295" t="s">
        <v>259</v>
      </c>
      <c r="J19" s="294" t="s">
        <v>259</v>
      </c>
      <c r="K19" s="292" t="s">
        <v>4</v>
      </c>
      <c r="L19" s="293" t="s">
        <v>259</v>
      </c>
      <c r="M19" s="295" t="s">
        <v>259</v>
      </c>
      <c r="N19" s="293" t="s">
        <v>4</v>
      </c>
      <c r="O19" s="293" t="s">
        <v>4</v>
      </c>
      <c r="P19" s="293" t="s">
        <v>0</v>
      </c>
      <c r="Q19" s="293" t="s">
        <v>0</v>
      </c>
      <c r="R19" s="294" t="s">
        <v>0</v>
      </c>
      <c r="S19" s="293" t="s">
        <v>259</v>
      </c>
      <c r="T19" s="294" t="s">
        <v>259</v>
      </c>
      <c r="U19" s="297" t="s">
        <v>4</v>
      </c>
      <c r="V19" s="299" t="s">
        <v>259</v>
      </c>
      <c r="W19" s="401" t="s">
        <v>4</v>
      </c>
      <c r="X19" s="299" t="s">
        <v>259</v>
      </c>
    </row>
    <row r="20" spans="1:24" ht="40.5" customHeight="1">
      <c r="A20" s="290">
        <v>24</v>
      </c>
      <c r="B20" s="291" t="s">
        <v>261</v>
      </c>
      <c r="C20" s="292">
        <v>234871</v>
      </c>
      <c r="D20" s="293" t="s">
        <v>0</v>
      </c>
      <c r="E20" s="293" t="s">
        <v>0</v>
      </c>
      <c r="F20" s="294" t="s">
        <v>0</v>
      </c>
      <c r="G20" s="292">
        <v>75772</v>
      </c>
      <c r="H20" s="293" t="s">
        <v>0</v>
      </c>
      <c r="I20" s="295" t="s">
        <v>0</v>
      </c>
      <c r="J20" s="294" t="s">
        <v>0</v>
      </c>
      <c r="K20" s="292">
        <v>68210</v>
      </c>
      <c r="L20" s="293" t="s">
        <v>0</v>
      </c>
      <c r="M20" s="295" t="s">
        <v>0</v>
      </c>
      <c r="N20" s="293" t="s">
        <v>0</v>
      </c>
      <c r="O20" s="293">
        <v>390707</v>
      </c>
      <c r="P20" s="293" t="s">
        <v>0</v>
      </c>
      <c r="Q20" s="293" t="s">
        <v>0</v>
      </c>
      <c r="R20" s="294" t="s">
        <v>0</v>
      </c>
      <c r="S20" s="295">
        <v>92689</v>
      </c>
      <c r="T20" s="293" t="s">
        <v>0</v>
      </c>
      <c r="U20" s="297">
        <v>126758</v>
      </c>
      <c r="V20" s="299" t="s">
        <v>0</v>
      </c>
      <c r="W20" s="401">
        <v>142366</v>
      </c>
      <c r="X20" s="299" t="s">
        <v>0</v>
      </c>
    </row>
    <row r="21" spans="1:24" ht="40.5" customHeight="1">
      <c r="A21" s="290">
        <v>25</v>
      </c>
      <c r="B21" s="291" t="s">
        <v>262</v>
      </c>
      <c r="C21" s="292">
        <v>120143</v>
      </c>
      <c r="D21" s="293" t="s">
        <v>4</v>
      </c>
      <c r="E21" s="293">
        <v>120143</v>
      </c>
      <c r="F21" s="294">
        <v>100</v>
      </c>
      <c r="G21" s="292">
        <v>21888</v>
      </c>
      <c r="H21" s="293" t="s">
        <v>4</v>
      </c>
      <c r="I21" s="295">
        <v>21888</v>
      </c>
      <c r="J21" s="294">
        <f>I21/E21*100</f>
        <v>18.218289871236777</v>
      </c>
      <c r="K21" s="292">
        <v>32153</v>
      </c>
      <c r="L21" s="293" t="s">
        <v>4</v>
      </c>
      <c r="M21" s="295">
        <v>32153</v>
      </c>
      <c r="N21" s="293">
        <f>M21/E21*100</f>
        <v>26.762274955677817</v>
      </c>
      <c r="O21" s="293">
        <v>52081</v>
      </c>
      <c r="P21" s="293" t="s">
        <v>4</v>
      </c>
      <c r="Q21" s="295">
        <v>52081</v>
      </c>
      <c r="R21" s="294">
        <f>Q21/E21*100</f>
        <v>43.34917556578411</v>
      </c>
      <c r="S21" s="295">
        <v>50216</v>
      </c>
      <c r="T21" s="296">
        <f>ROUND(S21/$E21*100,0)</f>
        <v>42</v>
      </c>
      <c r="U21" s="297">
        <v>40060</v>
      </c>
      <c r="V21" s="299">
        <f>ROUND(U21/$E21*100,0)</f>
        <v>33</v>
      </c>
      <c r="W21" s="401">
        <v>69138</v>
      </c>
      <c r="X21" s="299">
        <f>ROUND(W21/$E21*100,0)</f>
        <v>58</v>
      </c>
    </row>
    <row r="22" spans="1:24" ht="40.5" customHeight="1">
      <c r="A22" s="290">
        <v>26</v>
      </c>
      <c r="B22" s="291" t="s">
        <v>35</v>
      </c>
      <c r="C22" s="292">
        <v>44274</v>
      </c>
      <c r="D22" s="293">
        <v>38</v>
      </c>
      <c r="E22" s="293">
        <f>C22+D22</f>
        <v>44312</v>
      </c>
      <c r="F22" s="294">
        <v>100</v>
      </c>
      <c r="G22" s="292">
        <v>10963</v>
      </c>
      <c r="H22" s="293" t="s">
        <v>4</v>
      </c>
      <c r="I22" s="295">
        <v>10963</v>
      </c>
      <c r="J22" s="294">
        <f>I22/E22*100</f>
        <v>24.74047662032858</v>
      </c>
      <c r="K22" s="292">
        <v>848</v>
      </c>
      <c r="L22" s="293" t="s">
        <v>4</v>
      </c>
      <c r="M22" s="295">
        <v>848</v>
      </c>
      <c r="N22" s="293">
        <f>M22/E22*100</f>
        <v>1.9137028344466511</v>
      </c>
      <c r="O22" s="293">
        <v>495</v>
      </c>
      <c r="P22" s="293" t="s">
        <v>4</v>
      </c>
      <c r="Q22" s="295">
        <v>495</v>
      </c>
      <c r="R22" s="294">
        <f>Q22/E22*100</f>
        <v>1.1170788951074202</v>
      </c>
      <c r="S22" s="295">
        <v>1945</v>
      </c>
      <c r="T22" s="296">
        <f>ROUND(S22/$E22*100,0)</f>
        <v>4</v>
      </c>
      <c r="U22" s="297">
        <v>235422</v>
      </c>
      <c r="V22" s="299">
        <f>ROUND(U22/$E22*100,0)</f>
        <v>531</v>
      </c>
      <c r="W22" s="401">
        <v>10630</v>
      </c>
      <c r="X22" s="299">
        <f>ROUND(W22/$E22*100,0)</f>
        <v>24</v>
      </c>
    </row>
    <row r="23" spans="1:24" ht="40.5" customHeight="1">
      <c r="A23" s="290">
        <v>27</v>
      </c>
      <c r="B23" s="291" t="s">
        <v>36</v>
      </c>
      <c r="C23" s="292">
        <v>596901</v>
      </c>
      <c r="D23" s="293">
        <v>8162</v>
      </c>
      <c r="E23" s="293">
        <f>C23+D23</f>
        <v>605063</v>
      </c>
      <c r="F23" s="345">
        <v>100</v>
      </c>
      <c r="G23" s="292">
        <v>435723</v>
      </c>
      <c r="H23" s="293">
        <v>10413</v>
      </c>
      <c r="I23" s="295">
        <f>G23+H23</f>
        <v>446136</v>
      </c>
      <c r="J23" s="294">
        <f>I23/E23*100</f>
        <v>73.73380953718869</v>
      </c>
      <c r="K23" s="292">
        <v>25884</v>
      </c>
      <c r="L23" s="293" t="s">
        <v>0</v>
      </c>
      <c r="M23" s="295" t="s">
        <v>0</v>
      </c>
      <c r="N23" s="293" t="s">
        <v>0</v>
      </c>
      <c r="O23" s="293">
        <v>62836</v>
      </c>
      <c r="P23" s="293">
        <v>1064</v>
      </c>
      <c r="Q23" s="295">
        <f>O23+P23</f>
        <v>63900</v>
      </c>
      <c r="R23" s="294">
        <f>Q23/E23*100</f>
        <v>10.560883742684645</v>
      </c>
      <c r="S23" s="295">
        <v>48226</v>
      </c>
      <c r="T23" s="296">
        <f>ROUND(S23/$E23*100,0)</f>
        <v>8</v>
      </c>
      <c r="U23" s="297">
        <v>10184</v>
      </c>
      <c r="V23" s="299">
        <f>ROUND(U23/$E23*100,0)</f>
        <v>2</v>
      </c>
      <c r="W23" s="401">
        <v>44640</v>
      </c>
      <c r="X23" s="299">
        <f>ROUND(W23/$E23*100,0)</f>
        <v>7</v>
      </c>
    </row>
    <row r="24" spans="1:24" ht="40.5" customHeight="1">
      <c r="A24" s="290">
        <v>28</v>
      </c>
      <c r="B24" s="291" t="s">
        <v>37</v>
      </c>
      <c r="C24" s="292" t="s">
        <v>4</v>
      </c>
      <c r="D24" s="293" t="s">
        <v>4</v>
      </c>
      <c r="E24" s="293" t="s">
        <v>4</v>
      </c>
      <c r="F24" s="294" t="s">
        <v>4</v>
      </c>
      <c r="G24" s="293" t="s">
        <v>4</v>
      </c>
      <c r="H24" s="293" t="s">
        <v>4</v>
      </c>
      <c r="I24" s="293" t="s">
        <v>4</v>
      </c>
      <c r="J24" s="294" t="s">
        <v>4</v>
      </c>
      <c r="K24" s="300">
        <v>2271</v>
      </c>
      <c r="L24" s="293" t="s">
        <v>0</v>
      </c>
      <c r="M24" s="295" t="s">
        <v>0</v>
      </c>
      <c r="N24" s="293" t="s">
        <v>4</v>
      </c>
      <c r="O24" s="293">
        <v>10422</v>
      </c>
      <c r="P24" s="293" t="s">
        <v>0</v>
      </c>
      <c r="Q24" s="293" t="s">
        <v>0</v>
      </c>
      <c r="R24" s="294" t="s">
        <v>4</v>
      </c>
      <c r="S24" s="295">
        <v>20754</v>
      </c>
      <c r="T24" s="293" t="s">
        <v>4</v>
      </c>
      <c r="U24" s="297">
        <v>15547</v>
      </c>
      <c r="V24" s="299" t="s">
        <v>4</v>
      </c>
      <c r="W24" s="401">
        <v>7184</v>
      </c>
      <c r="X24" s="299" t="s">
        <v>4</v>
      </c>
    </row>
    <row r="25" spans="1:24" ht="40.5" customHeight="1">
      <c r="A25" s="290">
        <v>29</v>
      </c>
      <c r="B25" s="291" t="s">
        <v>38</v>
      </c>
      <c r="C25" s="292" t="s">
        <v>4</v>
      </c>
      <c r="D25" s="293" t="s">
        <v>4</v>
      </c>
      <c r="E25" s="293" t="s">
        <v>4</v>
      </c>
      <c r="F25" s="294" t="s">
        <v>4</v>
      </c>
      <c r="G25" s="293" t="s">
        <v>4</v>
      </c>
      <c r="H25" s="293" t="s">
        <v>4</v>
      </c>
      <c r="I25" s="293" t="s">
        <v>4</v>
      </c>
      <c r="J25" s="294" t="s">
        <v>4</v>
      </c>
      <c r="K25" s="300">
        <v>307673</v>
      </c>
      <c r="L25" s="293" t="s">
        <v>4</v>
      </c>
      <c r="M25" s="301">
        <v>307673</v>
      </c>
      <c r="N25" s="293" t="s">
        <v>4</v>
      </c>
      <c r="O25" s="293">
        <v>174724</v>
      </c>
      <c r="P25" s="293" t="s">
        <v>4</v>
      </c>
      <c r="Q25" s="295">
        <v>174724</v>
      </c>
      <c r="R25" s="294" t="s">
        <v>4</v>
      </c>
      <c r="S25" s="295">
        <v>385878</v>
      </c>
      <c r="T25" s="293" t="s">
        <v>4</v>
      </c>
      <c r="U25" s="297">
        <v>424561</v>
      </c>
      <c r="V25" s="299" t="s">
        <v>4</v>
      </c>
      <c r="W25" s="401">
        <v>469055</v>
      </c>
      <c r="X25" s="299" t="s">
        <v>4</v>
      </c>
    </row>
    <row r="26" spans="1:24" ht="40.5" customHeight="1">
      <c r="A26" s="290">
        <v>30</v>
      </c>
      <c r="B26" s="291" t="s">
        <v>39</v>
      </c>
      <c r="C26" s="292">
        <v>6166</v>
      </c>
      <c r="D26" s="293">
        <v>143066</v>
      </c>
      <c r="E26" s="293">
        <f>C26+D26</f>
        <v>149232</v>
      </c>
      <c r="F26" s="294">
        <v>100</v>
      </c>
      <c r="G26" s="292">
        <v>30241</v>
      </c>
      <c r="H26" s="293">
        <v>29086</v>
      </c>
      <c r="I26" s="295">
        <f>G26+H26</f>
        <v>59327</v>
      </c>
      <c r="J26" s="294">
        <f>I26/E26*100</f>
        <v>39.754878310281974</v>
      </c>
      <c r="K26" s="292">
        <v>31267</v>
      </c>
      <c r="L26" s="293" t="s">
        <v>0</v>
      </c>
      <c r="M26" s="295" t="s">
        <v>0</v>
      </c>
      <c r="N26" s="293" t="s">
        <v>0</v>
      </c>
      <c r="O26" s="293">
        <v>26820</v>
      </c>
      <c r="P26" s="293">
        <v>67444</v>
      </c>
      <c r="Q26" s="295">
        <f>O26+P26</f>
        <v>94264</v>
      </c>
      <c r="R26" s="294">
        <f>Q26/E26*100</f>
        <v>63.166076980808405</v>
      </c>
      <c r="S26" s="295">
        <v>120853</v>
      </c>
      <c r="T26" s="296">
        <f>ROUND(S26/$E26*100,0)</f>
        <v>81</v>
      </c>
      <c r="U26" s="297">
        <v>139268</v>
      </c>
      <c r="V26" s="299">
        <f>ROUND(U26/$E26*100,0)</f>
        <v>93</v>
      </c>
      <c r="W26" s="401">
        <v>210497</v>
      </c>
      <c r="X26" s="299">
        <f>ROUND(W26/$E26*100,0)</f>
        <v>141</v>
      </c>
    </row>
    <row r="27" spans="1:24" ht="40.5" customHeight="1">
      <c r="A27" s="290">
        <v>31</v>
      </c>
      <c r="B27" s="291" t="s">
        <v>40</v>
      </c>
      <c r="C27" s="292">
        <v>43132</v>
      </c>
      <c r="D27" s="293">
        <v>7294</v>
      </c>
      <c r="E27" s="293">
        <f>C27+D27</f>
        <v>50426</v>
      </c>
      <c r="F27" s="294">
        <v>100</v>
      </c>
      <c r="G27" s="292">
        <v>33895</v>
      </c>
      <c r="H27" s="293" t="s">
        <v>0</v>
      </c>
      <c r="I27" s="295" t="s">
        <v>0</v>
      </c>
      <c r="J27" s="294" t="s">
        <v>0</v>
      </c>
      <c r="K27" s="292">
        <v>26232</v>
      </c>
      <c r="L27" s="293">
        <v>100</v>
      </c>
      <c r="M27" s="295">
        <f>K27+L27</f>
        <v>26332</v>
      </c>
      <c r="N27" s="299">
        <v>61</v>
      </c>
      <c r="O27" s="293">
        <v>64372</v>
      </c>
      <c r="P27" s="293" t="s">
        <v>0</v>
      </c>
      <c r="Q27" s="295" t="s">
        <v>0</v>
      </c>
      <c r="R27" s="294" t="s">
        <v>0</v>
      </c>
      <c r="S27" s="295">
        <v>51232</v>
      </c>
      <c r="T27" s="296">
        <f>ROUND(S27/$E27*100,0)</f>
        <v>102</v>
      </c>
      <c r="U27" s="297">
        <v>137891</v>
      </c>
      <c r="V27" s="299">
        <f>ROUND(U27/$E27*100,0)</f>
        <v>273</v>
      </c>
      <c r="W27" s="401">
        <v>45099</v>
      </c>
      <c r="X27" s="299">
        <f>ROUND(W27/$E27*100,0)</f>
        <v>89</v>
      </c>
    </row>
    <row r="28" spans="1:24" ht="40.5" customHeight="1">
      <c r="A28" s="302">
        <v>32</v>
      </c>
      <c r="B28" s="303" t="s">
        <v>41</v>
      </c>
      <c r="C28" s="304">
        <v>4398</v>
      </c>
      <c r="D28" s="305" t="s">
        <v>0</v>
      </c>
      <c r="E28" s="305" t="s">
        <v>0</v>
      </c>
      <c r="F28" s="306" t="s">
        <v>0</v>
      </c>
      <c r="G28" s="304">
        <v>2566</v>
      </c>
      <c r="H28" s="305" t="s">
        <v>0</v>
      </c>
      <c r="I28" s="307" t="s">
        <v>0</v>
      </c>
      <c r="J28" s="306" t="s">
        <v>0</v>
      </c>
      <c r="K28" s="304" t="s">
        <v>0</v>
      </c>
      <c r="L28" s="305" t="s">
        <v>0</v>
      </c>
      <c r="M28" s="307" t="s">
        <v>0</v>
      </c>
      <c r="N28" s="305" t="s">
        <v>0</v>
      </c>
      <c r="O28" s="305">
        <v>1968</v>
      </c>
      <c r="P28" s="305" t="s">
        <v>0</v>
      </c>
      <c r="Q28" s="307" t="s">
        <v>0</v>
      </c>
      <c r="R28" s="308" t="s">
        <v>0</v>
      </c>
      <c r="S28" s="307">
        <v>40</v>
      </c>
      <c r="T28" s="308" t="s">
        <v>0</v>
      </c>
      <c r="U28" s="309">
        <v>3321</v>
      </c>
      <c r="V28" s="305" t="s">
        <v>0</v>
      </c>
      <c r="W28" s="402">
        <v>18680</v>
      </c>
      <c r="X28" s="305" t="s">
        <v>0</v>
      </c>
    </row>
    <row r="29" spans="1:20" ht="25.5" customHeight="1">
      <c r="A29" s="4" t="s">
        <v>236</v>
      </c>
      <c r="E29" s="293"/>
      <c r="S29" s="3"/>
      <c r="T29" s="310"/>
    </row>
    <row r="30" spans="5:23" ht="21.75" customHeight="1">
      <c r="E30" s="293"/>
      <c r="W30" s="4">
        <f>SUM(W5:W28)</f>
        <v>1538070</v>
      </c>
    </row>
    <row r="31" spans="5:23" ht="21.75" customHeight="1">
      <c r="E31" s="293"/>
      <c r="W31" s="4">
        <v>31981</v>
      </c>
    </row>
    <row r="32" spans="5:23" ht="21.75" customHeight="1">
      <c r="E32" s="293"/>
      <c r="W32" s="4">
        <f>SUM(W30:W31)</f>
        <v>1570051</v>
      </c>
    </row>
    <row r="33" spans="5:10" ht="40.5" customHeight="1">
      <c r="E33" s="293"/>
      <c r="J33" s="311"/>
    </row>
    <row r="34" ht="40.5" customHeight="1">
      <c r="E34" s="293"/>
    </row>
    <row r="35" ht="40.5" customHeight="1">
      <c r="E35" s="293"/>
    </row>
    <row r="36" ht="40.5" customHeight="1">
      <c r="E36" s="293"/>
    </row>
    <row r="37" ht="40.5" customHeight="1">
      <c r="E37" s="293"/>
    </row>
    <row r="38" ht="40.5" customHeight="1">
      <c r="E38" s="293"/>
    </row>
    <row r="39" ht="40.5" customHeight="1">
      <c r="E39" s="293"/>
    </row>
    <row r="40" ht="40.5" customHeight="1">
      <c r="E40" s="293"/>
    </row>
    <row r="41" ht="40.5" customHeight="1">
      <c r="E41" s="293"/>
    </row>
    <row r="42" ht="40.5" customHeight="1">
      <c r="E42" s="293"/>
    </row>
    <row r="43" ht="40.5" customHeight="1">
      <c r="E43" s="293"/>
    </row>
    <row r="44" ht="40.5" customHeight="1">
      <c r="E44" s="293"/>
    </row>
    <row r="45" ht="40.5" customHeight="1">
      <c r="E45" s="293"/>
    </row>
    <row r="46" ht="40.5" customHeight="1">
      <c r="E46" s="293"/>
    </row>
    <row r="47" ht="40.5" customHeight="1">
      <c r="E47" s="293"/>
    </row>
    <row r="48" ht="40.5" customHeight="1">
      <c r="E48" s="293"/>
    </row>
    <row r="49" ht="40.5" customHeight="1">
      <c r="E49" s="293"/>
    </row>
    <row r="50" ht="40.5" customHeight="1">
      <c r="E50" s="293"/>
    </row>
    <row r="51" ht="40.5" customHeight="1">
      <c r="E51" s="293"/>
    </row>
    <row r="52" ht="40.5" customHeight="1">
      <c r="E52" s="293"/>
    </row>
    <row r="53" ht="40.5" customHeight="1">
      <c r="E53" s="293"/>
    </row>
    <row r="54" ht="40.5" customHeight="1">
      <c r="E54" s="293"/>
    </row>
    <row r="55" ht="40.5" customHeight="1">
      <c r="E55" s="293"/>
    </row>
    <row r="56" ht="40.5" customHeight="1">
      <c r="E56" s="293"/>
    </row>
    <row r="57" ht="40.5" customHeight="1">
      <c r="E57" s="293"/>
    </row>
    <row r="58" ht="40.5" customHeight="1">
      <c r="E58" s="293"/>
    </row>
    <row r="59" ht="40.5" customHeight="1">
      <c r="E59" s="293"/>
    </row>
    <row r="60" ht="40.5" customHeight="1">
      <c r="E60" s="293"/>
    </row>
    <row r="61" ht="40.5" customHeight="1">
      <c r="E61" s="293"/>
    </row>
    <row r="62" ht="40.5" customHeight="1">
      <c r="E62" s="293"/>
    </row>
    <row r="63" ht="40.5" customHeight="1">
      <c r="E63" s="293"/>
    </row>
    <row r="64" ht="40.5" customHeight="1">
      <c r="E64" s="293"/>
    </row>
    <row r="65" ht="40.5" customHeight="1">
      <c r="E65" s="293"/>
    </row>
    <row r="66" ht="40.5" customHeight="1">
      <c r="E66" s="293"/>
    </row>
    <row r="67" ht="40.5" customHeight="1">
      <c r="E67" s="293"/>
    </row>
    <row r="68" ht="40.5" customHeight="1">
      <c r="E68" s="293"/>
    </row>
    <row r="69" ht="40.5" customHeight="1">
      <c r="E69" s="293"/>
    </row>
    <row r="70" ht="40.5" customHeight="1">
      <c r="E70" s="293"/>
    </row>
    <row r="71" ht="40.5" customHeight="1">
      <c r="E71" s="293"/>
    </row>
    <row r="72" ht="40.5" customHeight="1">
      <c r="E72" s="293"/>
    </row>
    <row r="73" ht="40.5" customHeight="1">
      <c r="E73" s="293"/>
    </row>
    <row r="74" ht="40.5" customHeight="1">
      <c r="E74" s="293"/>
    </row>
    <row r="75" ht="40.5" customHeight="1">
      <c r="E75" s="293"/>
    </row>
    <row r="76" ht="40.5" customHeight="1">
      <c r="E76" s="293"/>
    </row>
    <row r="77" ht="40.5" customHeight="1">
      <c r="E77" s="293"/>
    </row>
    <row r="78" ht="40.5" customHeight="1">
      <c r="E78" s="293"/>
    </row>
    <row r="79" ht="40.5" customHeight="1">
      <c r="E79" s="293"/>
    </row>
    <row r="80" ht="40.5" customHeight="1">
      <c r="E80" s="293"/>
    </row>
    <row r="81" ht="40.5" customHeight="1">
      <c r="E81" s="293"/>
    </row>
    <row r="82" ht="40.5" customHeight="1">
      <c r="E82" s="293"/>
    </row>
    <row r="83" ht="40.5" customHeight="1">
      <c r="E83" s="293"/>
    </row>
    <row r="84" ht="40.5" customHeight="1">
      <c r="E84" s="293"/>
    </row>
    <row r="85" ht="40.5" customHeight="1">
      <c r="E85" s="293"/>
    </row>
    <row r="86" ht="40.5" customHeight="1">
      <c r="E86" s="293"/>
    </row>
    <row r="87" ht="40.5" customHeight="1">
      <c r="E87" s="293"/>
    </row>
    <row r="88" ht="40.5" customHeight="1">
      <c r="E88" s="293"/>
    </row>
    <row r="89" ht="40.5" customHeight="1">
      <c r="E89" s="293"/>
    </row>
    <row r="90" ht="40.5" customHeight="1">
      <c r="E90" s="293"/>
    </row>
    <row r="91" ht="40.5" customHeight="1">
      <c r="E91" s="293"/>
    </row>
    <row r="92" ht="40.5" customHeight="1">
      <c r="E92" s="293"/>
    </row>
    <row r="93" ht="40.5" customHeight="1">
      <c r="E93" s="293"/>
    </row>
    <row r="94" ht="40.5" customHeight="1">
      <c r="E94" s="293"/>
    </row>
    <row r="95" ht="40.5" customHeight="1">
      <c r="E95" s="293"/>
    </row>
    <row r="96" ht="40.5" customHeight="1">
      <c r="E96" s="293"/>
    </row>
    <row r="97" ht="40.5" customHeight="1">
      <c r="E97" s="293"/>
    </row>
    <row r="98" ht="40.5" customHeight="1">
      <c r="E98" s="293"/>
    </row>
    <row r="99" ht="40.5" customHeight="1">
      <c r="E99" s="293"/>
    </row>
    <row r="100" ht="40.5" customHeight="1">
      <c r="E100" s="293"/>
    </row>
    <row r="101" ht="40.5" customHeight="1">
      <c r="E101" s="293"/>
    </row>
    <row r="102" ht="40.5" customHeight="1">
      <c r="E102" s="293"/>
    </row>
    <row r="103" ht="40.5" customHeight="1">
      <c r="E103" s="293"/>
    </row>
    <row r="104" ht="40.5" customHeight="1">
      <c r="E104" s="293"/>
    </row>
    <row r="105" ht="40.5" customHeight="1">
      <c r="E105" s="293"/>
    </row>
    <row r="106" ht="40.5" customHeight="1">
      <c r="E106" s="293"/>
    </row>
    <row r="107" ht="40.5" customHeight="1">
      <c r="E107" s="293"/>
    </row>
    <row r="108" ht="40.5" customHeight="1">
      <c r="E108" s="293"/>
    </row>
    <row r="109" ht="40.5" customHeight="1">
      <c r="E109" s="293"/>
    </row>
    <row r="110" ht="40.5" customHeight="1">
      <c r="E110" s="293"/>
    </row>
    <row r="111" ht="40.5" customHeight="1">
      <c r="E111" s="293"/>
    </row>
    <row r="112" ht="40.5" customHeight="1">
      <c r="E112" s="293"/>
    </row>
    <row r="113" ht="40.5" customHeight="1">
      <c r="E113" s="293"/>
    </row>
    <row r="114" ht="40.5" customHeight="1">
      <c r="E114" s="293"/>
    </row>
    <row r="115" ht="40.5" customHeight="1">
      <c r="E115" s="293"/>
    </row>
    <row r="116" ht="40.5" customHeight="1">
      <c r="E116" s="293"/>
    </row>
    <row r="117" ht="40.5" customHeight="1">
      <c r="E117" s="293"/>
    </row>
    <row r="118" ht="40.5" customHeight="1">
      <c r="E118" s="293"/>
    </row>
    <row r="119" ht="40.5" customHeight="1">
      <c r="E119" s="293"/>
    </row>
    <row r="120" ht="40.5" customHeight="1">
      <c r="E120" s="293"/>
    </row>
    <row r="121" ht="40.5" customHeight="1">
      <c r="E121" s="293"/>
    </row>
  </sheetData>
  <mergeCells count="10">
    <mergeCell ref="W2:X2"/>
    <mergeCell ref="P1:X1"/>
    <mergeCell ref="U2:V2"/>
    <mergeCell ref="A4:B4"/>
    <mergeCell ref="A2:B3"/>
    <mergeCell ref="O2:R2"/>
    <mergeCell ref="G2:J2"/>
    <mergeCell ref="C2:F2"/>
    <mergeCell ref="S2:T2"/>
    <mergeCell ref="K2:L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4" r:id="rId1"/>
  <colBreaks count="1" manualBreakCount="1">
    <brk id="14" max="2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0.00390625" style="1" bestFit="1" customWidth="1"/>
    <col min="2" max="4" width="11.50390625" style="1" customWidth="1"/>
    <col min="5" max="5" width="11.50390625" style="43" customWidth="1"/>
    <col min="6" max="6" width="13.75390625" style="50" customWidth="1"/>
    <col min="7" max="7" width="11.50390625" style="43" customWidth="1"/>
    <col min="8" max="8" width="11.50390625" style="1" customWidth="1"/>
    <col min="9" max="9" width="11.50390625" style="43" customWidth="1"/>
    <col min="10" max="16384" width="9.00390625" style="1" customWidth="1"/>
  </cols>
  <sheetData>
    <row r="1" spans="1:9" s="2" customFormat="1" ht="50.25" customHeight="1">
      <c r="A1" s="12" t="s">
        <v>50</v>
      </c>
      <c r="B1" s="13"/>
      <c r="C1" s="13"/>
      <c r="D1" s="13"/>
      <c r="E1" s="51"/>
      <c r="F1" s="18"/>
      <c r="G1" s="51"/>
      <c r="I1" s="52"/>
    </row>
    <row r="2" spans="1:10" ht="49.5" customHeight="1">
      <c r="A2" s="656" t="s">
        <v>67</v>
      </c>
      <c r="B2" s="658" t="s">
        <v>5</v>
      </c>
      <c r="C2" s="659"/>
      <c r="D2" s="658" t="s">
        <v>6</v>
      </c>
      <c r="E2" s="659"/>
      <c r="F2" s="658" t="s">
        <v>7</v>
      </c>
      <c r="G2" s="659"/>
      <c r="H2" s="660" t="s">
        <v>8</v>
      </c>
      <c r="I2" s="661"/>
      <c r="J2" s="44"/>
    </row>
    <row r="3" spans="1:9" ht="49.5" customHeight="1">
      <c r="A3" s="657"/>
      <c r="B3" s="45" t="s">
        <v>9</v>
      </c>
      <c r="C3" s="46" t="s">
        <v>10</v>
      </c>
      <c r="D3" s="47" t="s">
        <v>11</v>
      </c>
      <c r="E3" s="48" t="s">
        <v>10</v>
      </c>
      <c r="F3" s="49" t="s">
        <v>12</v>
      </c>
      <c r="G3" s="48" t="s">
        <v>10</v>
      </c>
      <c r="H3" s="45" t="s">
        <v>12</v>
      </c>
      <c r="I3" s="261" t="s">
        <v>10</v>
      </c>
    </row>
    <row r="4" spans="1:9" ht="15" customHeight="1">
      <c r="A4" s="119"/>
      <c r="B4" s="95"/>
      <c r="C4" s="106"/>
      <c r="D4" s="95"/>
      <c r="E4" s="107"/>
      <c r="F4" s="108"/>
      <c r="G4" s="109"/>
      <c r="H4" s="95"/>
      <c r="I4" s="263"/>
    </row>
    <row r="5" spans="1:10" s="2" customFormat="1" ht="49.5" customHeight="1">
      <c r="A5" s="120" t="s">
        <v>13</v>
      </c>
      <c r="B5" s="110">
        <f>B20+B22</f>
        <v>5436</v>
      </c>
      <c r="C5" s="111">
        <v>100</v>
      </c>
      <c r="D5" s="110">
        <f>D20+D22</f>
        <v>209304</v>
      </c>
      <c r="E5" s="111">
        <v>100</v>
      </c>
      <c r="F5" s="110">
        <f>F20+F22</f>
        <v>872791052</v>
      </c>
      <c r="G5" s="111">
        <v>100</v>
      </c>
      <c r="H5" s="403">
        <f>H20+H22</f>
        <v>37419022</v>
      </c>
      <c r="I5" s="259">
        <v>100</v>
      </c>
      <c r="J5" s="260"/>
    </row>
    <row r="6" spans="1:10" ht="49.5" customHeight="1">
      <c r="A6" s="119" t="s">
        <v>14</v>
      </c>
      <c r="B6" s="112">
        <v>528</v>
      </c>
      <c r="C6" s="113">
        <f aca="true" t="shared" si="0" ref="C6:C19">B6/$B$5*100</f>
        <v>9.713024282560706</v>
      </c>
      <c r="D6" s="64">
        <v>30980</v>
      </c>
      <c r="E6" s="113">
        <f aca="true" t="shared" si="1" ref="E6:E19">D6/$D$5*100</f>
        <v>14.801437144058402</v>
      </c>
      <c r="F6" s="114">
        <v>163115448</v>
      </c>
      <c r="G6" s="113">
        <f>F6/$F$5%</f>
        <v>18.68894595404262</v>
      </c>
      <c r="H6" s="478">
        <v>8330370</v>
      </c>
      <c r="I6" s="262">
        <f>H6/$H$5%</f>
        <v>22.26239370980888</v>
      </c>
      <c r="J6" s="69"/>
    </row>
    <row r="7" spans="1:10" ht="49.5" customHeight="1">
      <c r="A7" s="119" t="s">
        <v>15</v>
      </c>
      <c r="B7" s="115">
        <v>835</v>
      </c>
      <c r="C7" s="113">
        <f t="shared" si="0"/>
        <v>15.360559234731419</v>
      </c>
      <c r="D7" s="64">
        <v>17513</v>
      </c>
      <c r="E7" s="113">
        <f t="shared" si="1"/>
        <v>8.367255284179949</v>
      </c>
      <c r="F7" s="114">
        <v>39267444</v>
      </c>
      <c r="G7" s="113">
        <f aca="true" t="shared" si="2" ref="G7:G22">F7/$F$5%</f>
        <v>4.499065831394431</v>
      </c>
      <c r="H7" s="64">
        <v>1607060</v>
      </c>
      <c r="I7" s="262">
        <f aca="true" t="shared" si="3" ref="I7:I19">H7/$H$5%</f>
        <v>4.294767511561366</v>
      </c>
      <c r="J7" s="69"/>
    </row>
    <row r="8" spans="1:10" ht="49.5" customHeight="1">
      <c r="A8" s="119" t="s">
        <v>16</v>
      </c>
      <c r="B8" s="112">
        <v>213</v>
      </c>
      <c r="C8" s="113">
        <f t="shared" si="0"/>
        <v>3.9183222958057393</v>
      </c>
      <c r="D8" s="64">
        <v>7050</v>
      </c>
      <c r="E8" s="113">
        <f t="shared" si="1"/>
        <v>3.3683063868822383</v>
      </c>
      <c r="F8" s="114">
        <v>25229024</v>
      </c>
      <c r="G8" s="113">
        <f t="shared" si="2"/>
        <v>2.8906144193604772</v>
      </c>
      <c r="H8" s="64">
        <v>901630</v>
      </c>
      <c r="I8" s="262">
        <f t="shared" si="3"/>
        <v>2.4095498808066123</v>
      </c>
      <c r="J8" s="69"/>
    </row>
    <row r="9" spans="1:10" ht="49.5" customHeight="1">
      <c r="A9" s="119" t="s">
        <v>17</v>
      </c>
      <c r="B9" s="112">
        <v>533</v>
      </c>
      <c r="C9" s="113">
        <f t="shared" si="0"/>
        <v>9.805003679175865</v>
      </c>
      <c r="D9" s="64">
        <v>15473</v>
      </c>
      <c r="E9" s="113">
        <f t="shared" si="1"/>
        <v>7.392596414784237</v>
      </c>
      <c r="F9" s="114">
        <v>42441890</v>
      </c>
      <c r="G9" s="113">
        <f t="shared" si="2"/>
        <v>4.8627778553348415</v>
      </c>
      <c r="H9" s="64">
        <v>1988771</v>
      </c>
      <c r="I9" s="262">
        <f t="shared" si="3"/>
        <v>5.314866326543757</v>
      </c>
      <c r="J9" s="69"/>
    </row>
    <row r="10" spans="1:10" ht="49.5" customHeight="1">
      <c r="A10" s="119" t="s">
        <v>18</v>
      </c>
      <c r="B10" s="112">
        <v>524</v>
      </c>
      <c r="C10" s="113">
        <f t="shared" si="0"/>
        <v>9.63944076526858</v>
      </c>
      <c r="D10" s="64">
        <v>13974</v>
      </c>
      <c r="E10" s="113">
        <f t="shared" si="1"/>
        <v>6.6764132553606235</v>
      </c>
      <c r="F10" s="114">
        <v>39377734</v>
      </c>
      <c r="G10" s="113">
        <f t="shared" si="2"/>
        <v>4.511702303749099</v>
      </c>
      <c r="H10" s="64">
        <v>1570051</v>
      </c>
      <c r="I10" s="262">
        <f t="shared" si="3"/>
        <v>4.195863269756222</v>
      </c>
      <c r="J10" s="69"/>
    </row>
    <row r="11" spans="1:10" ht="49.5" customHeight="1">
      <c r="A11" s="119" t="s">
        <v>19</v>
      </c>
      <c r="B11" s="112">
        <v>234</v>
      </c>
      <c r="C11" s="113">
        <f t="shared" si="0"/>
        <v>4.304635761589404</v>
      </c>
      <c r="D11" s="64">
        <v>7880</v>
      </c>
      <c r="E11" s="113">
        <f t="shared" si="1"/>
        <v>3.7648587700187286</v>
      </c>
      <c r="F11" s="114">
        <v>31676454</v>
      </c>
      <c r="G11" s="113">
        <f t="shared" si="2"/>
        <v>3.629328454664313</v>
      </c>
      <c r="H11" s="64">
        <v>1842568</v>
      </c>
      <c r="I11" s="262">
        <f t="shared" si="3"/>
        <v>4.924147937377946</v>
      </c>
      <c r="J11" s="69"/>
    </row>
    <row r="12" spans="1:10" ht="49.5" customHeight="1">
      <c r="A12" s="119" t="s">
        <v>20</v>
      </c>
      <c r="B12" s="112">
        <v>313</v>
      </c>
      <c r="C12" s="113">
        <f t="shared" si="0"/>
        <v>5.757910228108903</v>
      </c>
      <c r="D12" s="64">
        <v>15355</v>
      </c>
      <c r="E12" s="113">
        <f t="shared" si="1"/>
        <v>7.336219088025074</v>
      </c>
      <c r="F12" s="114">
        <v>69537902</v>
      </c>
      <c r="G12" s="113">
        <f t="shared" si="2"/>
        <v>7.967302350391191</v>
      </c>
      <c r="H12" s="64">
        <v>3293974</v>
      </c>
      <c r="I12" s="262">
        <f t="shared" si="3"/>
        <v>8.802939852356378</v>
      </c>
      <c r="J12" s="69"/>
    </row>
    <row r="13" spans="1:10" ht="49.5" customHeight="1">
      <c r="A13" s="119" t="s">
        <v>21</v>
      </c>
      <c r="B13" s="112">
        <v>161</v>
      </c>
      <c r="C13" s="113">
        <f t="shared" si="0"/>
        <v>2.9617365710080943</v>
      </c>
      <c r="D13" s="64">
        <v>13957</v>
      </c>
      <c r="E13" s="113">
        <f t="shared" si="1"/>
        <v>6.66829109811566</v>
      </c>
      <c r="F13" s="114">
        <v>66570698</v>
      </c>
      <c r="G13" s="113">
        <f t="shared" si="2"/>
        <v>7.62733507034167</v>
      </c>
      <c r="H13" s="64">
        <v>5766975</v>
      </c>
      <c r="I13" s="262">
        <f t="shared" si="3"/>
        <v>15.41188062050366</v>
      </c>
      <c r="J13" s="69"/>
    </row>
    <row r="14" spans="1:10" ht="49.5" customHeight="1">
      <c r="A14" s="119" t="s">
        <v>22</v>
      </c>
      <c r="B14" s="112">
        <v>194</v>
      </c>
      <c r="C14" s="113">
        <f t="shared" si="0"/>
        <v>3.568800588668138</v>
      </c>
      <c r="D14" s="64">
        <v>11258</v>
      </c>
      <c r="E14" s="113">
        <f t="shared" si="1"/>
        <v>5.378779191988686</v>
      </c>
      <c r="F14" s="114">
        <v>83101586</v>
      </c>
      <c r="G14" s="113">
        <f t="shared" si="2"/>
        <v>9.521360904144558</v>
      </c>
      <c r="H14" s="64">
        <v>1515407</v>
      </c>
      <c r="I14" s="262">
        <f t="shared" si="3"/>
        <v>4.049830591510382</v>
      </c>
      <c r="J14" s="69"/>
    </row>
    <row r="15" spans="1:10" ht="49.5" customHeight="1">
      <c r="A15" s="119" t="s">
        <v>23</v>
      </c>
      <c r="B15" s="112">
        <v>82</v>
      </c>
      <c r="C15" s="113">
        <f t="shared" si="0"/>
        <v>1.5084621044885944</v>
      </c>
      <c r="D15" s="64">
        <v>4549</v>
      </c>
      <c r="E15" s="113">
        <f t="shared" si="1"/>
        <v>2.1733937239613197</v>
      </c>
      <c r="F15" s="114">
        <v>28009524</v>
      </c>
      <c r="G15" s="113">
        <f t="shared" si="2"/>
        <v>3.209190096050618</v>
      </c>
      <c r="H15" s="64">
        <v>547048</v>
      </c>
      <c r="I15" s="262">
        <f t="shared" si="3"/>
        <v>1.4619516244972945</v>
      </c>
      <c r="J15" s="69"/>
    </row>
    <row r="16" spans="1:10" ht="49.5" customHeight="1">
      <c r="A16" s="119" t="s">
        <v>240</v>
      </c>
      <c r="B16" s="112">
        <v>268</v>
      </c>
      <c r="C16" s="113">
        <f t="shared" si="0"/>
        <v>4.93009565857248</v>
      </c>
      <c r="D16" s="64">
        <v>11223</v>
      </c>
      <c r="E16" s="113">
        <f t="shared" si="1"/>
        <v>5.362057103543172</v>
      </c>
      <c r="F16" s="114">
        <v>37361378</v>
      </c>
      <c r="G16" s="113">
        <f t="shared" si="2"/>
        <v>4.280678395405914</v>
      </c>
      <c r="H16" s="64">
        <v>1142015</v>
      </c>
      <c r="I16" s="262">
        <f t="shared" si="3"/>
        <v>3.051963784622698</v>
      </c>
      <c r="J16" s="69"/>
    </row>
    <row r="17" spans="1:10" ht="49.5" customHeight="1">
      <c r="A17" s="119" t="s">
        <v>241</v>
      </c>
      <c r="B17" s="112">
        <v>116</v>
      </c>
      <c r="C17" s="113">
        <f t="shared" si="0"/>
        <v>2.1339220014716704</v>
      </c>
      <c r="D17" s="64">
        <v>4258</v>
      </c>
      <c r="E17" s="113">
        <f t="shared" si="1"/>
        <v>2.034361502885755</v>
      </c>
      <c r="F17" s="114">
        <v>15506547</v>
      </c>
      <c r="G17" s="113">
        <f t="shared" si="2"/>
        <v>1.7766620045504318</v>
      </c>
      <c r="H17" s="64">
        <v>478514</v>
      </c>
      <c r="I17" s="262">
        <f t="shared" si="3"/>
        <v>1.2787987884878447</v>
      </c>
      <c r="J17" s="69"/>
    </row>
    <row r="18" spans="1:10" ht="49.5" customHeight="1">
      <c r="A18" s="119" t="s">
        <v>242</v>
      </c>
      <c r="B18" s="112">
        <v>156</v>
      </c>
      <c r="C18" s="113">
        <f t="shared" si="0"/>
        <v>2.869757174392936</v>
      </c>
      <c r="D18" s="64">
        <v>3970</v>
      </c>
      <c r="E18" s="113">
        <f t="shared" si="1"/>
        <v>1.8967626036769485</v>
      </c>
      <c r="F18" s="114">
        <v>5661995</v>
      </c>
      <c r="G18" s="113">
        <f t="shared" si="2"/>
        <v>0.6487228514803793</v>
      </c>
      <c r="H18" s="64">
        <v>123634</v>
      </c>
      <c r="I18" s="262">
        <f t="shared" si="3"/>
        <v>0.33040414578446226</v>
      </c>
      <c r="J18" s="69"/>
    </row>
    <row r="19" spans="1:10" ht="49.5" customHeight="1">
      <c r="A19" s="119" t="s">
        <v>243</v>
      </c>
      <c r="B19" s="112">
        <v>111</v>
      </c>
      <c r="C19" s="113">
        <f t="shared" si="0"/>
        <v>2.041942604856512</v>
      </c>
      <c r="D19" s="64">
        <v>4571</v>
      </c>
      <c r="E19" s="113">
        <f t="shared" si="1"/>
        <v>2.1839047509842144</v>
      </c>
      <c r="F19" s="114">
        <v>17866270</v>
      </c>
      <c r="G19" s="113">
        <f t="shared" si="2"/>
        <v>2.0470271732345853</v>
      </c>
      <c r="H19" s="64">
        <v>803544</v>
      </c>
      <c r="I19" s="262">
        <f t="shared" si="3"/>
        <v>2.1474211699065786</v>
      </c>
      <c r="J19" s="69"/>
    </row>
    <row r="20" spans="1:10" s="2" customFormat="1" ht="49.5" customHeight="1">
      <c r="A20" s="121" t="s">
        <v>24</v>
      </c>
      <c r="B20" s="117">
        <f aca="true" t="shared" si="4" ref="B20:I20">SUM(B6:B19)</f>
        <v>4268</v>
      </c>
      <c r="C20" s="266">
        <f t="shared" si="4"/>
        <v>78.51361295069906</v>
      </c>
      <c r="D20" s="117">
        <f t="shared" si="4"/>
        <v>162011</v>
      </c>
      <c r="E20" s="264">
        <f t="shared" si="4"/>
        <v>77.40463631846501</v>
      </c>
      <c r="F20" s="117">
        <f t="shared" si="4"/>
        <v>664723894</v>
      </c>
      <c r="G20" s="479">
        <f t="shared" si="4"/>
        <v>76.16071366414513</v>
      </c>
      <c r="H20" s="117">
        <f t="shared" si="4"/>
        <v>29911561</v>
      </c>
      <c r="I20" s="404">
        <f t="shared" si="4"/>
        <v>79.93677921352406</v>
      </c>
      <c r="J20" s="260"/>
    </row>
    <row r="21" spans="1:10" ht="15" customHeight="1">
      <c r="A21" s="119"/>
      <c r="B21" s="112"/>
      <c r="C21" s="116"/>
      <c r="D21" s="64"/>
      <c r="E21" s="258"/>
      <c r="F21" s="114"/>
      <c r="G21" s="113"/>
      <c r="H21" s="64"/>
      <c r="I21" s="262"/>
      <c r="J21" s="69"/>
    </row>
    <row r="22" spans="1:10" s="2" customFormat="1" ht="49.5" customHeight="1">
      <c r="A22" s="122" t="s">
        <v>302</v>
      </c>
      <c r="B22" s="118">
        <v>1168</v>
      </c>
      <c r="C22" s="267">
        <f>C5-C20</f>
        <v>21.486387049300944</v>
      </c>
      <c r="D22" s="118">
        <v>47293</v>
      </c>
      <c r="E22" s="265">
        <f>E5-E20</f>
        <v>22.59536368153499</v>
      </c>
      <c r="F22" s="118">
        <v>208067158</v>
      </c>
      <c r="G22" s="480">
        <f t="shared" si="2"/>
        <v>23.839286335854876</v>
      </c>
      <c r="H22" s="118">
        <v>7507461</v>
      </c>
      <c r="I22" s="481">
        <f>H22/$H$5%</f>
        <v>20.063220786475927</v>
      </c>
      <c r="J22" s="260"/>
    </row>
  </sheetData>
  <mergeCells count="5">
    <mergeCell ref="A2:A3"/>
    <mergeCell ref="F2:G2"/>
    <mergeCell ref="H2:I2"/>
    <mergeCell ref="B2:C2"/>
    <mergeCell ref="D2:E2"/>
  </mergeCells>
  <printOptions/>
  <pageMargins left="0.66" right="0.63" top="0.984251968503937" bottom="0.984251968503937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xSplit="2" topLeftCell="C1" activePane="topRight" state="frozen"/>
      <selection pane="topLeft" activeCell="A2" sqref="A2:B3"/>
      <selection pane="topRight" activeCell="D4" sqref="D4"/>
    </sheetView>
  </sheetViews>
  <sheetFormatPr defaultColWidth="9.00390625" defaultRowHeight="42" customHeight="1"/>
  <cols>
    <col min="1" max="1" width="5.125" style="54" customWidth="1"/>
    <col min="2" max="2" width="17.125" style="34" customWidth="1"/>
    <col min="3" max="6" width="13.625" style="34" customWidth="1"/>
    <col min="7" max="7" width="12.75390625" style="34" customWidth="1"/>
    <col min="8" max="8" width="13.625" style="34" customWidth="1"/>
    <col min="9" max="15" width="14.625" style="34" customWidth="1"/>
    <col min="16" max="31" width="9.00390625" style="34" customWidth="1"/>
    <col min="32" max="32" width="8.75390625" style="34" customWidth="1"/>
    <col min="33" max="16384" width="9.00390625" style="34" customWidth="1"/>
  </cols>
  <sheetData>
    <row r="1" spans="1:15" s="13" customFormat="1" ht="42" customHeight="1">
      <c r="A1" s="53" t="s">
        <v>174</v>
      </c>
      <c r="O1" s="79"/>
    </row>
    <row r="2" spans="1:15" ht="42" customHeight="1">
      <c r="A2" s="491" t="s">
        <v>282</v>
      </c>
      <c r="B2" s="492"/>
      <c r="C2" s="489" t="s">
        <v>138</v>
      </c>
      <c r="D2" s="495" t="s">
        <v>139</v>
      </c>
      <c r="E2" s="543"/>
      <c r="F2" s="544"/>
      <c r="G2" s="537" t="s">
        <v>70</v>
      </c>
      <c r="H2" s="495" t="s">
        <v>71</v>
      </c>
      <c r="I2" s="535" t="s">
        <v>230</v>
      </c>
      <c r="J2" s="537" t="s">
        <v>229</v>
      </c>
      <c r="K2" s="489" t="s">
        <v>121</v>
      </c>
      <c r="L2" s="489" t="s">
        <v>122</v>
      </c>
      <c r="M2" s="489" t="s">
        <v>227</v>
      </c>
      <c r="N2" s="541" t="s">
        <v>228</v>
      </c>
      <c r="O2" s="495" t="s">
        <v>74</v>
      </c>
    </row>
    <row r="3" spans="1:15" ht="42" customHeight="1">
      <c r="A3" s="487"/>
      <c r="B3" s="488"/>
      <c r="C3" s="490"/>
      <c r="D3" s="128" t="s">
        <v>141</v>
      </c>
      <c r="E3" s="56" t="s">
        <v>142</v>
      </c>
      <c r="F3" s="147" t="s">
        <v>143</v>
      </c>
      <c r="G3" s="539"/>
      <c r="H3" s="496"/>
      <c r="I3" s="536"/>
      <c r="J3" s="538"/>
      <c r="K3" s="490"/>
      <c r="L3" s="490"/>
      <c r="M3" s="540"/>
      <c r="N3" s="542"/>
      <c r="O3" s="496"/>
    </row>
    <row r="4" spans="1:15" s="13" customFormat="1" ht="42" customHeight="1">
      <c r="A4" s="493" t="s">
        <v>191</v>
      </c>
      <c r="B4" s="494"/>
      <c r="C4" s="129">
        <f>SUM(C5:C23)</f>
        <v>524</v>
      </c>
      <c r="D4" s="130">
        <f>SUM(E4:F4)</f>
        <v>13974</v>
      </c>
      <c r="E4" s="130">
        <f>SUM(E5:E23)</f>
        <v>13941</v>
      </c>
      <c r="F4" s="130">
        <f>SUM(F5:F23)</f>
        <v>33</v>
      </c>
      <c r="G4" s="129">
        <v>6533978</v>
      </c>
      <c r="H4" s="131">
        <v>21316424</v>
      </c>
      <c r="I4" s="132">
        <f>SUM(I5:I23)</f>
        <v>2949642</v>
      </c>
      <c r="J4" s="129">
        <f>SUM(J5:J23)</f>
        <v>3156662</v>
      </c>
      <c r="K4" s="129">
        <v>39377734</v>
      </c>
      <c r="L4" s="129">
        <v>39525431</v>
      </c>
      <c r="M4" s="129">
        <v>16510657</v>
      </c>
      <c r="N4" s="129">
        <f>SUM(N5:N23)</f>
        <v>1035323</v>
      </c>
      <c r="O4" s="131">
        <f>SUM(O5:O23)</f>
        <v>1570051</v>
      </c>
    </row>
    <row r="5" spans="1:15" s="13" customFormat="1" ht="42" customHeight="1">
      <c r="A5" s="148" t="s">
        <v>283</v>
      </c>
      <c r="B5" s="215" t="s">
        <v>44</v>
      </c>
      <c r="C5" s="133">
        <v>29</v>
      </c>
      <c r="D5" s="210">
        <f aca="true" t="shared" si="0" ref="D5:D23">SUM(E5:F5)</f>
        <v>4410</v>
      </c>
      <c r="E5" s="134">
        <v>4410</v>
      </c>
      <c r="F5" s="134" t="s">
        <v>192</v>
      </c>
      <c r="G5" s="133">
        <v>2861449</v>
      </c>
      <c r="H5" s="64">
        <v>12534805</v>
      </c>
      <c r="I5" s="135">
        <v>1971406</v>
      </c>
      <c r="J5" s="133">
        <v>2055662</v>
      </c>
      <c r="K5" s="133">
        <v>21357444</v>
      </c>
      <c r="L5" s="133">
        <v>21450797</v>
      </c>
      <c r="M5" s="133">
        <v>7947830</v>
      </c>
      <c r="N5" s="133">
        <v>657268</v>
      </c>
      <c r="O5" s="64">
        <v>1125966</v>
      </c>
    </row>
    <row r="6" spans="1:15" s="13" customFormat="1" ht="42" customHeight="1">
      <c r="A6" s="148" t="s">
        <v>284</v>
      </c>
      <c r="B6" s="215" t="s">
        <v>136</v>
      </c>
      <c r="C6" s="133">
        <v>33</v>
      </c>
      <c r="D6" s="210">
        <f t="shared" si="0"/>
        <v>740</v>
      </c>
      <c r="E6" s="134">
        <v>740</v>
      </c>
      <c r="F6" s="134" t="s">
        <v>194</v>
      </c>
      <c r="G6" s="133">
        <v>248706</v>
      </c>
      <c r="H6" s="64">
        <v>1353961</v>
      </c>
      <c r="I6" s="135">
        <v>39261</v>
      </c>
      <c r="J6" s="133">
        <v>58013</v>
      </c>
      <c r="K6" s="133">
        <v>1933274</v>
      </c>
      <c r="L6" s="133">
        <v>1938581</v>
      </c>
      <c r="M6" s="133">
        <v>536218</v>
      </c>
      <c r="N6" s="133">
        <v>22441</v>
      </c>
      <c r="O6" s="64">
        <v>19589</v>
      </c>
    </row>
    <row r="7" spans="1:15" ht="42" customHeight="1">
      <c r="A7" s="148" t="s">
        <v>285</v>
      </c>
      <c r="B7" s="215" t="s">
        <v>144</v>
      </c>
      <c r="C7" s="133">
        <v>60</v>
      </c>
      <c r="D7" s="210">
        <f t="shared" si="0"/>
        <v>728</v>
      </c>
      <c r="E7" s="134">
        <v>728</v>
      </c>
      <c r="F7" s="134" t="s">
        <v>201</v>
      </c>
      <c r="G7" s="133">
        <v>246029</v>
      </c>
      <c r="H7" s="64">
        <v>650158</v>
      </c>
      <c r="I7" s="135">
        <v>78880</v>
      </c>
      <c r="J7" s="133">
        <v>61556</v>
      </c>
      <c r="K7" s="133">
        <v>1154557</v>
      </c>
      <c r="L7" s="133">
        <v>1142106</v>
      </c>
      <c r="M7" s="133">
        <v>454113</v>
      </c>
      <c r="N7" s="133">
        <v>15045</v>
      </c>
      <c r="O7" s="137">
        <v>28298</v>
      </c>
    </row>
    <row r="8" spans="1:15" ht="42" customHeight="1">
      <c r="A8" s="148" t="s">
        <v>286</v>
      </c>
      <c r="B8" s="215" t="s">
        <v>145</v>
      </c>
      <c r="C8" s="133">
        <v>66</v>
      </c>
      <c r="D8" s="210">
        <f t="shared" si="0"/>
        <v>867</v>
      </c>
      <c r="E8" s="134">
        <v>863</v>
      </c>
      <c r="F8" s="136">
        <v>4</v>
      </c>
      <c r="G8" s="133">
        <v>278846</v>
      </c>
      <c r="H8" s="64">
        <v>741284</v>
      </c>
      <c r="I8" s="135">
        <v>18365</v>
      </c>
      <c r="J8" s="133">
        <v>26338</v>
      </c>
      <c r="K8" s="133">
        <v>1317624</v>
      </c>
      <c r="L8" s="133">
        <v>1325914</v>
      </c>
      <c r="M8" s="133">
        <v>550283</v>
      </c>
      <c r="N8" s="133">
        <v>7142</v>
      </c>
      <c r="O8" s="64">
        <v>5351</v>
      </c>
    </row>
    <row r="9" spans="1:15" ht="42" customHeight="1">
      <c r="A9" s="148" t="s">
        <v>328</v>
      </c>
      <c r="B9" s="215" t="s">
        <v>146</v>
      </c>
      <c r="C9" s="133">
        <v>28</v>
      </c>
      <c r="D9" s="210">
        <f t="shared" si="0"/>
        <v>1080</v>
      </c>
      <c r="E9" s="134">
        <v>1079</v>
      </c>
      <c r="F9" s="136">
        <v>1</v>
      </c>
      <c r="G9" s="133">
        <v>433066</v>
      </c>
      <c r="H9" s="64">
        <v>865953</v>
      </c>
      <c r="I9" s="135">
        <v>377008</v>
      </c>
      <c r="J9" s="133">
        <v>469200</v>
      </c>
      <c r="K9" s="133">
        <v>2568817</v>
      </c>
      <c r="L9" s="133">
        <v>2615591</v>
      </c>
      <c r="M9" s="133">
        <v>1699600</v>
      </c>
      <c r="N9" s="133">
        <v>30988</v>
      </c>
      <c r="O9" s="64">
        <v>48786</v>
      </c>
    </row>
    <row r="10" spans="1:15" ht="42" customHeight="1">
      <c r="A10" s="148" t="s">
        <v>287</v>
      </c>
      <c r="B10" s="215" t="s">
        <v>147</v>
      </c>
      <c r="C10" s="133">
        <v>31</v>
      </c>
      <c r="D10" s="210">
        <f t="shared" si="0"/>
        <v>457</v>
      </c>
      <c r="E10" s="134">
        <v>455</v>
      </c>
      <c r="F10" s="136">
        <v>2</v>
      </c>
      <c r="G10" s="133">
        <v>165523</v>
      </c>
      <c r="H10" s="64">
        <v>312103</v>
      </c>
      <c r="I10" s="135">
        <v>10859</v>
      </c>
      <c r="J10" s="133">
        <v>8204</v>
      </c>
      <c r="K10" s="133">
        <v>696109</v>
      </c>
      <c r="L10" s="133">
        <v>696109</v>
      </c>
      <c r="M10" s="133">
        <v>359656</v>
      </c>
      <c r="N10" s="133">
        <v>6017</v>
      </c>
      <c r="O10" s="64">
        <v>1725</v>
      </c>
    </row>
    <row r="11" spans="1:15" ht="42" customHeight="1">
      <c r="A11" s="148" t="s">
        <v>288</v>
      </c>
      <c r="B11" s="215" t="s">
        <v>148</v>
      </c>
      <c r="C11" s="133">
        <v>11</v>
      </c>
      <c r="D11" s="210">
        <f t="shared" si="0"/>
        <v>174</v>
      </c>
      <c r="E11" s="134">
        <v>173</v>
      </c>
      <c r="F11" s="136">
        <v>1</v>
      </c>
      <c r="G11" s="133">
        <v>60531</v>
      </c>
      <c r="H11" s="64">
        <v>208965</v>
      </c>
      <c r="I11" s="135">
        <v>17648</v>
      </c>
      <c r="J11" s="133">
        <v>17861</v>
      </c>
      <c r="K11" s="133">
        <v>307021</v>
      </c>
      <c r="L11" s="133">
        <v>307356</v>
      </c>
      <c r="M11" s="133">
        <v>92307</v>
      </c>
      <c r="N11" s="133">
        <v>1467</v>
      </c>
      <c r="O11" s="138">
        <v>1200</v>
      </c>
    </row>
    <row r="12" spans="1:15" ht="42" customHeight="1">
      <c r="A12" s="148" t="s">
        <v>289</v>
      </c>
      <c r="B12" s="215" t="s">
        <v>149</v>
      </c>
      <c r="C12" s="133">
        <v>2</v>
      </c>
      <c r="D12" s="210">
        <v>25</v>
      </c>
      <c r="E12" s="210">
        <v>25</v>
      </c>
      <c r="F12" s="134" t="s">
        <v>195</v>
      </c>
      <c r="G12" s="210" t="s">
        <v>330</v>
      </c>
      <c r="H12" s="459" t="s">
        <v>330</v>
      </c>
      <c r="I12" s="139" t="s">
        <v>195</v>
      </c>
      <c r="J12" s="140" t="s">
        <v>195</v>
      </c>
      <c r="K12" s="210" t="s">
        <v>330</v>
      </c>
      <c r="L12" s="210" t="s">
        <v>330</v>
      </c>
      <c r="M12" s="210" t="s">
        <v>330</v>
      </c>
      <c r="N12" s="140" t="s">
        <v>195</v>
      </c>
      <c r="O12" s="138" t="s">
        <v>195</v>
      </c>
    </row>
    <row r="13" spans="1:15" ht="42" customHeight="1">
      <c r="A13" s="148" t="s">
        <v>290</v>
      </c>
      <c r="B13" s="215" t="s">
        <v>150</v>
      </c>
      <c r="C13" s="133">
        <v>18</v>
      </c>
      <c r="D13" s="210">
        <f t="shared" si="0"/>
        <v>242</v>
      </c>
      <c r="E13" s="134">
        <v>242</v>
      </c>
      <c r="F13" s="134" t="s">
        <v>329</v>
      </c>
      <c r="G13" s="133">
        <v>80215</v>
      </c>
      <c r="H13" s="64">
        <v>144545</v>
      </c>
      <c r="I13" s="135">
        <v>29938</v>
      </c>
      <c r="J13" s="133">
        <v>26274</v>
      </c>
      <c r="K13" s="133">
        <v>350945</v>
      </c>
      <c r="L13" s="133">
        <v>346758</v>
      </c>
      <c r="M13" s="133">
        <v>184713</v>
      </c>
      <c r="N13" s="133">
        <v>8036</v>
      </c>
      <c r="O13" s="64">
        <v>7021</v>
      </c>
    </row>
    <row r="14" spans="1:15" ht="42" customHeight="1">
      <c r="A14" s="148" t="s">
        <v>291</v>
      </c>
      <c r="B14" s="215" t="s">
        <v>151</v>
      </c>
      <c r="C14" s="133">
        <v>110</v>
      </c>
      <c r="D14" s="210">
        <f t="shared" si="0"/>
        <v>2197</v>
      </c>
      <c r="E14" s="134">
        <v>2190</v>
      </c>
      <c r="F14" s="136">
        <v>7</v>
      </c>
      <c r="G14" s="133">
        <v>993243</v>
      </c>
      <c r="H14" s="64">
        <v>1843865</v>
      </c>
      <c r="I14" s="135">
        <v>78078</v>
      </c>
      <c r="J14" s="133">
        <v>89534</v>
      </c>
      <c r="K14" s="133">
        <v>3860424</v>
      </c>
      <c r="L14" s="133">
        <v>3866514</v>
      </c>
      <c r="M14" s="133">
        <v>1837469</v>
      </c>
      <c r="N14" s="133">
        <v>100089</v>
      </c>
      <c r="O14" s="64">
        <v>134699</v>
      </c>
    </row>
    <row r="15" spans="1:15" ht="42" customHeight="1">
      <c r="A15" s="148" t="s">
        <v>292</v>
      </c>
      <c r="B15" s="215" t="s">
        <v>152</v>
      </c>
      <c r="C15" s="133">
        <v>20</v>
      </c>
      <c r="D15" s="210">
        <f t="shared" si="0"/>
        <v>324</v>
      </c>
      <c r="E15" s="134">
        <v>320</v>
      </c>
      <c r="F15" s="136">
        <v>4</v>
      </c>
      <c r="G15" s="133">
        <v>92852</v>
      </c>
      <c r="H15" s="64">
        <v>98719</v>
      </c>
      <c r="I15" s="135">
        <v>11610</v>
      </c>
      <c r="J15" s="133">
        <v>8844</v>
      </c>
      <c r="K15" s="133">
        <v>263325</v>
      </c>
      <c r="L15" s="133">
        <v>260249</v>
      </c>
      <c r="M15" s="133">
        <v>152099</v>
      </c>
      <c r="N15" s="133">
        <v>1736</v>
      </c>
      <c r="O15" s="64">
        <v>2668</v>
      </c>
    </row>
    <row r="16" spans="1:15" ht="42" customHeight="1">
      <c r="A16" s="148" t="s">
        <v>293</v>
      </c>
      <c r="B16" s="215" t="s">
        <v>153</v>
      </c>
      <c r="C16" s="133">
        <v>30</v>
      </c>
      <c r="D16" s="210">
        <f t="shared" si="0"/>
        <v>439</v>
      </c>
      <c r="E16" s="134">
        <v>437</v>
      </c>
      <c r="F16" s="136">
        <v>2</v>
      </c>
      <c r="G16" s="133">
        <v>163648</v>
      </c>
      <c r="H16" s="64">
        <v>327537</v>
      </c>
      <c r="I16" s="135">
        <v>33759</v>
      </c>
      <c r="J16" s="133">
        <v>42746</v>
      </c>
      <c r="K16" s="133">
        <v>643536</v>
      </c>
      <c r="L16" s="133">
        <v>644471</v>
      </c>
      <c r="M16" s="133">
        <v>291535</v>
      </c>
      <c r="N16" s="133">
        <v>11152</v>
      </c>
      <c r="O16" s="64">
        <v>7738</v>
      </c>
    </row>
    <row r="17" spans="1:15" ht="42" customHeight="1">
      <c r="A17" s="148" t="s">
        <v>294</v>
      </c>
      <c r="B17" s="213" t="s">
        <v>43</v>
      </c>
      <c r="C17" s="126">
        <v>3</v>
      </c>
      <c r="D17" s="210">
        <f t="shared" si="0"/>
        <v>77</v>
      </c>
      <c r="E17" s="134">
        <v>77</v>
      </c>
      <c r="F17" s="134" t="s">
        <v>196</v>
      </c>
      <c r="G17" s="126">
        <v>38789</v>
      </c>
      <c r="H17" s="138">
        <v>254456</v>
      </c>
      <c r="I17" s="139">
        <v>44148</v>
      </c>
      <c r="J17" s="140">
        <v>46974</v>
      </c>
      <c r="K17" s="126">
        <v>565289</v>
      </c>
      <c r="L17" s="126">
        <v>565393</v>
      </c>
      <c r="M17" s="141">
        <v>276451</v>
      </c>
      <c r="N17" s="140">
        <v>20573</v>
      </c>
      <c r="O17" s="138">
        <v>15055</v>
      </c>
    </row>
    <row r="18" spans="1:15" ht="42" customHeight="1">
      <c r="A18" s="148" t="s">
        <v>295</v>
      </c>
      <c r="B18" s="216" t="s">
        <v>154</v>
      </c>
      <c r="C18" s="133">
        <v>16</v>
      </c>
      <c r="D18" s="210">
        <f t="shared" si="0"/>
        <v>344</v>
      </c>
      <c r="E18" s="134">
        <v>344</v>
      </c>
      <c r="F18" s="134" t="s">
        <v>197</v>
      </c>
      <c r="G18" s="133">
        <v>103628</v>
      </c>
      <c r="H18" s="64">
        <v>320631</v>
      </c>
      <c r="I18" s="135">
        <v>11612</v>
      </c>
      <c r="J18" s="133">
        <v>12288</v>
      </c>
      <c r="K18" s="133">
        <v>512762</v>
      </c>
      <c r="L18" s="133">
        <v>513170</v>
      </c>
      <c r="M18" s="133">
        <v>175922</v>
      </c>
      <c r="N18" s="133">
        <v>7757</v>
      </c>
      <c r="O18" s="64">
        <v>5490</v>
      </c>
    </row>
    <row r="19" spans="1:15" ht="42" customHeight="1">
      <c r="A19" s="148" t="s">
        <v>296</v>
      </c>
      <c r="B19" s="217" t="s">
        <v>212</v>
      </c>
      <c r="C19" s="126">
        <v>5</v>
      </c>
      <c r="D19" s="210">
        <f t="shared" si="0"/>
        <v>361</v>
      </c>
      <c r="E19" s="134">
        <v>361</v>
      </c>
      <c r="F19" s="134" t="s">
        <v>198</v>
      </c>
      <c r="G19" s="126">
        <v>194863</v>
      </c>
      <c r="H19" s="138">
        <v>403527</v>
      </c>
      <c r="I19" s="139">
        <v>97009</v>
      </c>
      <c r="J19" s="140">
        <v>98332</v>
      </c>
      <c r="K19" s="126">
        <v>1053970</v>
      </c>
      <c r="L19" s="126">
        <v>1057451</v>
      </c>
      <c r="M19" s="141">
        <v>553563</v>
      </c>
      <c r="N19" s="140">
        <v>74011</v>
      </c>
      <c r="O19" s="138">
        <v>94631</v>
      </c>
    </row>
    <row r="20" spans="1:15" ht="42" customHeight="1">
      <c r="A20" s="148" t="s">
        <v>199</v>
      </c>
      <c r="B20" s="213" t="s">
        <v>183</v>
      </c>
      <c r="C20" s="126">
        <v>18</v>
      </c>
      <c r="D20" s="210">
        <f t="shared" si="0"/>
        <v>366</v>
      </c>
      <c r="E20" s="134">
        <v>365</v>
      </c>
      <c r="F20" s="134">
        <v>1</v>
      </c>
      <c r="G20" s="126">
        <v>126064</v>
      </c>
      <c r="H20" s="138">
        <v>204860</v>
      </c>
      <c r="I20" s="139">
        <v>24955</v>
      </c>
      <c r="J20" s="140">
        <v>24159</v>
      </c>
      <c r="K20" s="126">
        <v>476039</v>
      </c>
      <c r="L20" s="126">
        <v>475005</v>
      </c>
      <c r="M20" s="141">
        <v>242449</v>
      </c>
      <c r="N20" s="140">
        <v>16851</v>
      </c>
      <c r="O20" s="138">
        <v>18684</v>
      </c>
    </row>
    <row r="21" spans="1:15" ht="42" customHeight="1">
      <c r="A21" s="148" t="s">
        <v>200</v>
      </c>
      <c r="B21" s="213" t="s">
        <v>184</v>
      </c>
      <c r="C21" s="126">
        <v>9</v>
      </c>
      <c r="D21" s="210">
        <f t="shared" si="0"/>
        <v>101</v>
      </c>
      <c r="E21" s="134">
        <v>101</v>
      </c>
      <c r="F21" s="134" t="s">
        <v>201</v>
      </c>
      <c r="G21" s="126">
        <v>37156</v>
      </c>
      <c r="H21" s="138">
        <v>81400</v>
      </c>
      <c r="I21" s="139" t="s">
        <v>201</v>
      </c>
      <c r="J21" s="140" t="s">
        <v>201</v>
      </c>
      <c r="K21" s="126">
        <v>191811</v>
      </c>
      <c r="L21" s="126">
        <v>191811</v>
      </c>
      <c r="M21" s="141">
        <v>105152</v>
      </c>
      <c r="N21" s="138" t="s">
        <v>201</v>
      </c>
      <c r="O21" s="138" t="s">
        <v>201</v>
      </c>
    </row>
    <row r="22" spans="1:15" ht="42" customHeight="1">
      <c r="A22" s="148" t="s">
        <v>202</v>
      </c>
      <c r="B22" s="213" t="s">
        <v>185</v>
      </c>
      <c r="C22" s="126">
        <v>12</v>
      </c>
      <c r="D22" s="210">
        <f t="shared" si="0"/>
        <v>236</v>
      </c>
      <c r="E22" s="134">
        <v>231</v>
      </c>
      <c r="F22" s="134">
        <v>5</v>
      </c>
      <c r="G22" s="126">
        <v>73995</v>
      </c>
      <c r="H22" s="138">
        <v>112008</v>
      </c>
      <c r="I22" s="139">
        <v>4090</v>
      </c>
      <c r="J22" s="140">
        <v>5969</v>
      </c>
      <c r="K22" s="126">
        <v>297930</v>
      </c>
      <c r="L22" s="126">
        <v>299942</v>
      </c>
      <c r="M22" s="141">
        <v>170679</v>
      </c>
      <c r="N22" s="140">
        <v>8829</v>
      </c>
      <c r="O22" s="138">
        <v>8700</v>
      </c>
    </row>
    <row r="23" spans="1:15" ht="42" customHeight="1">
      <c r="A23" s="149" t="s">
        <v>203</v>
      </c>
      <c r="B23" s="214" t="s">
        <v>186</v>
      </c>
      <c r="C23" s="127">
        <v>23</v>
      </c>
      <c r="D23" s="211">
        <f t="shared" si="0"/>
        <v>806</v>
      </c>
      <c r="E23" s="142">
        <v>800</v>
      </c>
      <c r="F23" s="142">
        <v>6</v>
      </c>
      <c r="G23" s="127">
        <v>329133</v>
      </c>
      <c r="H23" s="143">
        <v>850480</v>
      </c>
      <c r="I23" s="144">
        <v>101016</v>
      </c>
      <c r="J23" s="145">
        <v>104708</v>
      </c>
      <c r="K23" s="127">
        <v>1809477</v>
      </c>
      <c r="L23" s="127">
        <v>1810833</v>
      </c>
      <c r="M23" s="146">
        <v>870892</v>
      </c>
      <c r="N23" s="145">
        <v>45921</v>
      </c>
      <c r="O23" s="143">
        <v>44450</v>
      </c>
    </row>
    <row r="24" spans="1:15" s="33" customFormat="1" ht="42" customHeight="1">
      <c r="A24" s="59" t="s">
        <v>167</v>
      </c>
      <c r="G24" s="60"/>
      <c r="J24" s="60"/>
      <c r="L24" s="60"/>
      <c r="M24" s="60"/>
      <c r="N24" s="60"/>
      <c r="O24" s="60"/>
    </row>
    <row r="25" ht="42" customHeight="1">
      <c r="A25" s="55"/>
    </row>
    <row r="26" spans="1:15" s="504" customFormat="1" ht="42" customHeight="1">
      <c r="A26" s="509"/>
      <c r="C26" s="510">
        <f>SUM(C5:C23)</f>
        <v>524</v>
      </c>
      <c r="D26" s="510">
        <f aca="true" t="shared" si="1" ref="D26:O26">SUM(D5:D23)</f>
        <v>13974</v>
      </c>
      <c r="E26" s="510">
        <f t="shared" si="1"/>
        <v>13941</v>
      </c>
      <c r="F26" s="510">
        <f t="shared" si="1"/>
        <v>33</v>
      </c>
      <c r="G26" s="510">
        <f t="shared" si="1"/>
        <v>6527736</v>
      </c>
      <c r="H26" s="510">
        <f t="shared" si="1"/>
        <v>21309257</v>
      </c>
      <c r="I26" s="510">
        <f t="shared" si="1"/>
        <v>2949642</v>
      </c>
      <c r="J26" s="510">
        <f t="shared" si="1"/>
        <v>3156662</v>
      </c>
      <c r="K26" s="510">
        <f t="shared" si="1"/>
        <v>39360354</v>
      </c>
      <c r="L26" s="510">
        <f t="shared" si="1"/>
        <v>39508051</v>
      </c>
      <c r="M26" s="510">
        <f t="shared" si="1"/>
        <v>16500931</v>
      </c>
      <c r="N26" s="510">
        <f t="shared" si="1"/>
        <v>1035323</v>
      </c>
      <c r="O26" s="510">
        <f t="shared" si="1"/>
        <v>1570051</v>
      </c>
    </row>
    <row r="28" spans="2:9" ht="42" customHeight="1">
      <c r="B28" s="464"/>
      <c r="C28" s="254"/>
      <c r="D28" s="254"/>
      <c r="E28" s="254"/>
      <c r="F28" s="254"/>
      <c r="G28" s="254"/>
      <c r="H28" s="254"/>
      <c r="I28" s="254"/>
    </row>
  </sheetData>
  <mergeCells count="13">
    <mergeCell ref="M2:M3"/>
    <mergeCell ref="N2:N3"/>
    <mergeCell ref="D2:F2"/>
    <mergeCell ref="A4:B4"/>
    <mergeCell ref="H2:H3"/>
    <mergeCell ref="A2:B3"/>
    <mergeCell ref="O2:O3"/>
    <mergeCell ref="L2:L3"/>
    <mergeCell ref="C2:C3"/>
    <mergeCell ref="K2:K3"/>
    <mergeCell ref="I2:I3"/>
    <mergeCell ref="J2:J3"/>
    <mergeCell ref="G2:G3"/>
  </mergeCells>
  <printOptions/>
  <pageMargins left="0.7874015748031497" right="0.7874015748031497" top="0.7874015748031497" bottom="0.7874015748031497" header="0.2755905511811024" footer="0.15748031496062992"/>
  <pageSetup horizontalDpi="300" verticalDpi="300" orientation="portrait" paperSize="9" scale="78" r:id="rId1"/>
  <colBreaks count="1" manualBreakCount="1">
    <brk id="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SheetLayoutView="75" workbookViewId="0" topLeftCell="A1">
      <pane xSplit="2" topLeftCell="C1" activePane="topRight" state="frozen"/>
      <selection pane="topLeft" activeCell="A2" sqref="A2:B3"/>
      <selection pane="topRight" activeCell="A2" sqref="A2:B3"/>
    </sheetView>
  </sheetViews>
  <sheetFormatPr defaultColWidth="9.00390625" defaultRowHeight="33" customHeight="1"/>
  <cols>
    <col min="1" max="1" width="3.625" style="34" customWidth="1"/>
    <col min="2" max="2" width="12.125" style="34" customWidth="1"/>
    <col min="3" max="3" width="7.625" style="34" customWidth="1"/>
    <col min="4" max="5" width="8.125" style="34" customWidth="1"/>
    <col min="6" max="13" width="8.125" style="23" customWidth="1"/>
    <col min="14" max="22" width="10.875" style="23" customWidth="1"/>
    <col min="23" max="23" width="9.00390625" style="504" customWidth="1"/>
    <col min="24" max="16384" width="9.00390625" style="34" customWidth="1"/>
  </cols>
  <sheetData>
    <row r="1" spans="1:23" s="13" customFormat="1" ht="33" customHeight="1">
      <c r="A1" s="12" t="s">
        <v>175</v>
      </c>
      <c r="B1" s="12"/>
      <c r="C1" s="12"/>
      <c r="D1" s="12"/>
      <c r="E1" s="1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R1" s="17"/>
      <c r="S1" s="17"/>
      <c r="T1" s="17"/>
      <c r="U1" s="17"/>
      <c r="V1" s="29" t="s">
        <v>125</v>
      </c>
      <c r="W1" s="503"/>
    </row>
    <row r="2" spans="1:22" ht="33" customHeight="1">
      <c r="A2" s="549" t="s">
        <v>76</v>
      </c>
      <c r="B2" s="550"/>
      <c r="C2" s="553" t="s">
        <v>126</v>
      </c>
      <c r="D2" s="557" t="s">
        <v>331</v>
      </c>
      <c r="E2" s="557" t="s">
        <v>127</v>
      </c>
      <c r="F2" s="547" t="s">
        <v>128</v>
      </c>
      <c r="G2" s="547" t="s">
        <v>129</v>
      </c>
      <c r="H2" s="547" t="s">
        <v>130</v>
      </c>
      <c r="I2" s="547" t="s">
        <v>131</v>
      </c>
      <c r="J2" s="547" t="s">
        <v>132</v>
      </c>
      <c r="K2" s="547" t="s">
        <v>133</v>
      </c>
      <c r="L2" s="547" t="s">
        <v>134</v>
      </c>
      <c r="M2" s="559" t="s">
        <v>135</v>
      </c>
      <c r="N2" s="555" t="s">
        <v>44</v>
      </c>
      <c r="O2" s="545" t="s">
        <v>136</v>
      </c>
      <c r="P2" s="81" t="s">
        <v>43</v>
      </c>
      <c r="Q2" s="547" t="s">
        <v>137</v>
      </c>
      <c r="R2" s="547" t="s">
        <v>187</v>
      </c>
      <c r="S2" s="545" t="s">
        <v>183</v>
      </c>
      <c r="T2" s="545" t="s">
        <v>184</v>
      </c>
      <c r="U2" s="545" t="s">
        <v>185</v>
      </c>
      <c r="V2" s="561" t="s">
        <v>186</v>
      </c>
    </row>
    <row r="3" spans="1:22" ht="33" customHeight="1">
      <c r="A3" s="551"/>
      <c r="B3" s="552"/>
      <c r="C3" s="554"/>
      <c r="D3" s="558"/>
      <c r="E3" s="558"/>
      <c r="F3" s="546"/>
      <c r="G3" s="546"/>
      <c r="H3" s="546"/>
      <c r="I3" s="546"/>
      <c r="J3" s="546"/>
      <c r="K3" s="546"/>
      <c r="L3" s="546"/>
      <c r="M3" s="560"/>
      <c r="N3" s="556"/>
      <c r="O3" s="546"/>
      <c r="P3" s="80" t="s">
        <v>44</v>
      </c>
      <c r="Q3" s="548"/>
      <c r="R3" s="546"/>
      <c r="S3" s="546"/>
      <c r="T3" s="546"/>
      <c r="U3" s="546"/>
      <c r="V3" s="560"/>
    </row>
    <row r="4" spans="1:23" s="13" customFormat="1" ht="33" customHeight="1">
      <c r="A4" s="493" t="s">
        <v>332</v>
      </c>
      <c r="B4" s="494"/>
      <c r="C4" s="151">
        <f>SUM(D4:V4)</f>
        <v>524</v>
      </c>
      <c r="D4" s="151">
        <f>SUM(D5:D28)</f>
        <v>60</v>
      </c>
      <c r="E4" s="151">
        <f>SUM(E5:E28)</f>
        <v>66</v>
      </c>
      <c r="F4" s="152">
        <f aca="true" t="shared" si="0" ref="F4:Q4">SUM(F5:F28)</f>
        <v>28</v>
      </c>
      <c r="G4" s="152">
        <f t="shared" si="0"/>
        <v>31</v>
      </c>
      <c r="H4" s="152">
        <f>SUM(H5:H28)</f>
        <v>11</v>
      </c>
      <c r="I4" s="152">
        <f t="shared" si="0"/>
        <v>2</v>
      </c>
      <c r="J4" s="152">
        <f t="shared" si="0"/>
        <v>18</v>
      </c>
      <c r="K4" s="152">
        <f t="shared" si="0"/>
        <v>110</v>
      </c>
      <c r="L4" s="152">
        <f t="shared" si="0"/>
        <v>20</v>
      </c>
      <c r="M4" s="153">
        <f t="shared" si="0"/>
        <v>30</v>
      </c>
      <c r="N4" s="154">
        <f>SUM(N5:N28)</f>
        <v>29</v>
      </c>
      <c r="O4" s="152">
        <f t="shared" si="0"/>
        <v>33</v>
      </c>
      <c r="P4" s="152">
        <f t="shared" si="0"/>
        <v>3</v>
      </c>
      <c r="Q4" s="152">
        <f t="shared" si="0"/>
        <v>16</v>
      </c>
      <c r="R4" s="152">
        <f>SUM(R5:R28)</f>
        <v>5</v>
      </c>
      <c r="S4" s="152">
        <f>SUM(S5:S28)</f>
        <v>18</v>
      </c>
      <c r="T4" s="152">
        <f>SUM(T5:T28)</f>
        <v>9</v>
      </c>
      <c r="U4" s="152">
        <f>SUM(U5:U28)</f>
        <v>12</v>
      </c>
      <c r="V4" s="153">
        <f>SUM(V5:V28)</f>
        <v>23</v>
      </c>
      <c r="W4" s="505">
        <f aca="true" t="shared" si="1" ref="W4:W28">SUM(D4:V4)</f>
        <v>524</v>
      </c>
    </row>
    <row r="5" spans="1:23" ht="33" customHeight="1">
      <c r="A5" s="103">
        <v>9</v>
      </c>
      <c r="B5" s="216" t="s">
        <v>27</v>
      </c>
      <c r="C5" s="155">
        <f aca="true" t="shared" si="2" ref="C5:C28">SUM(D5:V5)</f>
        <v>23</v>
      </c>
      <c r="D5" s="156">
        <v>7</v>
      </c>
      <c r="E5" s="140">
        <v>2</v>
      </c>
      <c r="F5" s="157" t="s">
        <v>4</v>
      </c>
      <c r="G5" s="158">
        <v>3</v>
      </c>
      <c r="H5" s="158">
        <v>1</v>
      </c>
      <c r="I5" s="157" t="s">
        <v>4</v>
      </c>
      <c r="J5" s="157" t="s">
        <v>4</v>
      </c>
      <c r="K5" s="158">
        <v>1</v>
      </c>
      <c r="L5" s="157" t="s">
        <v>192</v>
      </c>
      <c r="M5" s="159">
        <v>3</v>
      </c>
      <c r="N5" s="160" t="s">
        <v>4</v>
      </c>
      <c r="O5" s="157" t="s">
        <v>4</v>
      </c>
      <c r="P5" s="160" t="s">
        <v>4</v>
      </c>
      <c r="Q5" s="160">
        <v>1</v>
      </c>
      <c r="R5" s="157" t="s">
        <v>4</v>
      </c>
      <c r="S5" s="157" t="s">
        <v>4</v>
      </c>
      <c r="T5" s="157" t="s">
        <v>4</v>
      </c>
      <c r="U5" s="157">
        <v>1</v>
      </c>
      <c r="V5" s="161">
        <v>4</v>
      </c>
      <c r="W5" s="505">
        <f t="shared" si="1"/>
        <v>23</v>
      </c>
    </row>
    <row r="6" spans="1:23" ht="33" customHeight="1">
      <c r="A6" s="103">
        <v>10</v>
      </c>
      <c r="B6" s="218" t="s">
        <v>28</v>
      </c>
      <c r="C6" s="155">
        <f t="shared" si="2"/>
        <v>3</v>
      </c>
      <c r="D6" s="156" t="s">
        <v>4</v>
      </c>
      <c r="E6" s="156">
        <v>2</v>
      </c>
      <c r="F6" s="157" t="s">
        <v>192</v>
      </c>
      <c r="G6" s="157" t="s">
        <v>4</v>
      </c>
      <c r="H6" s="157" t="s">
        <v>4</v>
      </c>
      <c r="I6" s="157" t="s">
        <v>4</v>
      </c>
      <c r="J6" s="157" t="s">
        <v>4</v>
      </c>
      <c r="K6" s="157" t="s">
        <v>4</v>
      </c>
      <c r="L6" s="157">
        <v>1</v>
      </c>
      <c r="M6" s="161" t="s">
        <v>4</v>
      </c>
      <c r="N6" s="160" t="s">
        <v>4</v>
      </c>
      <c r="O6" s="157" t="s">
        <v>4</v>
      </c>
      <c r="P6" s="160" t="s">
        <v>4</v>
      </c>
      <c r="Q6" s="160" t="s">
        <v>4</v>
      </c>
      <c r="R6" s="157" t="s">
        <v>4</v>
      </c>
      <c r="S6" s="157" t="s">
        <v>4</v>
      </c>
      <c r="T6" s="157" t="s">
        <v>4</v>
      </c>
      <c r="U6" s="157" t="s">
        <v>4</v>
      </c>
      <c r="V6" s="161" t="s">
        <v>4</v>
      </c>
      <c r="W6" s="505">
        <f t="shared" si="1"/>
        <v>3</v>
      </c>
    </row>
    <row r="7" spans="1:23" ht="33" customHeight="1">
      <c r="A7" s="103">
        <v>11</v>
      </c>
      <c r="B7" s="216" t="s">
        <v>355</v>
      </c>
      <c r="C7" s="156" t="s">
        <v>4</v>
      </c>
      <c r="D7" s="156" t="s">
        <v>4</v>
      </c>
      <c r="E7" s="156" t="s">
        <v>4</v>
      </c>
      <c r="F7" s="157" t="s">
        <v>4</v>
      </c>
      <c r="G7" s="157" t="s">
        <v>4</v>
      </c>
      <c r="H7" s="157" t="s">
        <v>4</v>
      </c>
      <c r="I7" s="157" t="s">
        <v>4</v>
      </c>
      <c r="J7" s="157" t="s">
        <v>4</v>
      </c>
      <c r="K7" s="157" t="s">
        <v>4</v>
      </c>
      <c r="L7" s="157" t="s">
        <v>4</v>
      </c>
      <c r="M7" s="161" t="s">
        <v>4</v>
      </c>
      <c r="N7" s="160" t="s">
        <v>4</v>
      </c>
      <c r="O7" s="157" t="s">
        <v>4</v>
      </c>
      <c r="P7" s="160" t="s">
        <v>4</v>
      </c>
      <c r="Q7" s="160" t="s">
        <v>4</v>
      </c>
      <c r="R7" s="157" t="s">
        <v>4</v>
      </c>
      <c r="S7" s="157" t="s">
        <v>4</v>
      </c>
      <c r="T7" s="157" t="s">
        <v>4</v>
      </c>
      <c r="U7" s="157" t="s">
        <v>356</v>
      </c>
      <c r="V7" s="161" t="s">
        <v>4</v>
      </c>
      <c r="W7" s="505">
        <f t="shared" si="1"/>
        <v>0</v>
      </c>
    </row>
    <row r="8" spans="1:23" ht="33" customHeight="1">
      <c r="A8" s="103">
        <v>12</v>
      </c>
      <c r="B8" s="216" t="s">
        <v>357</v>
      </c>
      <c r="C8" s="155">
        <f t="shared" si="2"/>
        <v>15</v>
      </c>
      <c r="D8" s="156">
        <v>3</v>
      </c>
      <c r="E8" s="156" t="s">
        <v>356</v>
      </c>
      <c r="F8" s="157" t="s">
        <v>4</v>
      </c>
      <c r="G8" s="158">
        <v>2</v>
      </c>
      <c r="H8" s="157" t="s">
        <v>4</v>
      </c>
      <c r="I8" s="157" t="s">
        <v>4</v>
      </c>
      <c r="J8" s="157" t="s">
        <v>4</v>
      </c>
      <c r="K8" s="158">
        <v>6</v>
      </c>
      <c r="L8" s="157" t="s">
        <v>4</v>
      </c>
      <c r="M8" s="159">
        <v>2</v>
      </c>
      <c r="N8" s="160" t="s">
        <v>4</v>
      </c>
      <c r="O8" s="157" t="s">
        <v>4</v>
      </c>
      <c r="P8" s="160" t="s">
        <v>4</v>
      </c>
      <c r="Q8" s="160" t="s">
        <v>4</v>
      </c>
      <c r="R8" s="157" t="s">
        <v>4</v>
      </c>
      <c r="S8" s="157">
        <v>1</v>
      </c>
      <c r="T8" s="157" t="s">
        <v>4</v>
      </c>
      <c r="U8" s="157">
        <v>1</v>
      </c>
      <c r="V8" s="161" t="s">
        <v>4</v>
      </c>
      <c r="W8" s="505">
        <f t="shared" si="1"/>
        <v>15</v>
      </c>
    </row>
    <row r="9" spans="1:23" ht="33" customHeight="1">
      <c r="A9" s="103">
        <v>13</v>
      </c>
      <c r="B9" s="216" t="s">
        <v>358</v>
      </c>
      <c r="C9" s="155">
        <f t="shared" si="2"/>
        <v>64</v>
      </c>
      <c r="D9" s="162">
        <v>4</v>
      </c>
      <c r="E9" s="162">
        <v>8</v>
      </c>
      <c r="F9" s="157">
        <v>2</v>
      </c>
      <c r="G9" s="158">
        <v>3</v>
      </c>
      <c r="H9" s="158">
        <v>4</v>
      </c>
      <c r="I9" s="157" t="s">
        <v>4</v>
      </c>
      <c r="J9" s="158">
        <v>7</v>
      </c>
      <c r="K9" s="158">
        <v>7</v>
      </c>
      <c r="L9" s="158" t="s">
        <v>4</v>
      </c>
      <c r="M9" s="159">
        <v>4</v>
      </c>
      <c r="N9" s="163">
        <v>1</v>
      </c>
      <c r="O9" s="158">
        <v>9</v>
      </c>
      <c r="P9" s="157" t="s">
        <v>4</v>
      </c>
      <c r="Q9" s="163">
        <v>3</v>
      </c>
      <c r="R9" s="158" t="s">
        <v>356</v>
      </c>
      <c r="S9" s="158">
        <v>5</v>
      </c>
      <c r="T9" s="158">
        <v>3</v>
      </c>
      <c r="U9" s="158">
        <v>2</v>
      </c>
      <c r="V9" s="159">
        <v>2</v>
      </c>
      <c r="W9" s="505">
        <f t="shared" si="1"/>
        <v>64</v>
      </c>
    </row>
    <row r="10" spans="1:23" ht="33" customHeight="1">
      <c r="A10" s="103">
        <v>14</v>
      </c>
      <c r="B10" s="216" t="s">
        <v>359</v>
      </c>
      <c r="C10" s="155">
        <f t="shared" si="2"/>
        <v>97</v>
      </c>
      <c r="D10" s="162">
        <v>16</v>
      </c>
      <c r="E10" s="162">
        <v>22</v>
      </c>
      <c r="F10" s="157">
        <v>8</v>
      </c>
      <c r="G10" s="158">
        <v>9</v>
      </c>
      <c r="H10" s="158">
        <v>1</v>
      </c>
      <c r="I10" s="157">
        <v>1</v>
      </c>
      <c r="J10" s="158">
        <v>4</v>
      </c>
      <c r="K10" s="158">
        <v>12</v>
      </c>
      <c r="L10" s="158">
        <v>2</v>
      </c>
      <c r="M10" s="159">
        <v>5</v>
      </c>
      <c r="N10" s="163">
        <v>1</v>
      </c>
      <c r="O10" s="158">
        <v>12</v>
      </c>
      <c r="P10" s="163">
        <v>1</v>
      </c>
      <c r="Q10" s="160">
        <v>1</v>
      </c>
      <c r="R10" s="158" t="s">
        <v>356</v>
      </c>
      <c r="S10" s="158">
        <v>1</v>
      </c>
      <c r="T10" s="158" t="s">
        <v>356</v>
      </c>
      <c r="U10" s="158">
        <v>1</v>
      </c>
      <c r="V10" s="159" t="s">
        <v>356</v>
      </c>
      <c r="W10" s="505">
        <f t="shared" si="1"/>
        <v>97</v>
      </c>
    </row>
    <row r="11" spans="1:23" ht="33" customHeight="1">
      <c r="A11" s="103">
        <v>15</v>
      </c>
      <c r="B11" s="216" t="s">
        <v>29</v>
      </c>
      <c r="C11" s="155">
        <f t="shared" si="2"/>
        <v>5</v>
      </c>
      <c r="D11" s="156">
        <v>1</v>
      </c>
      <c r="E11" s="156">
        <v>2</v>
      </c>
      <c r="F11" s="157">
        <v>1</v>
      </c>
      <c r="G11" s="157" t="s">
        <v>4</v>
      </c>
      <c r="H11" s="157" t="s">
        <v>4</v>
      </c>
      <c r="I11" s="157" t="s">
        <v>4</v>
      </c>
      <c r="J11" s="157" t="s">
        <v>4</v>
      </c>
      <c r="K11" s="158">
        <v>1</v>
      </c>
      <c r="L11" s="157" t="s">
        <v>4</v>
      </c>
      <c r="M11" s="161" t="s">
        <v>4</v>
      </c>
      <c r="N11" s="160" t="s">
        <v>4</v>
      </c>
      <c r="O11" s="157" t="s">
        <v>4</v>
      </c>
      <c r="P11" s="160" t="s">
        <v>4</v>
      </c>
      <c r="Q11" s="160" t="s">
        <v>4</v>
      </c>
      <c r="R11" s="157" t="s">
        <v>4</v>
      </c>
      <c r="S11" s="157" t="s">
        <v>4</v>
      </c>
      <c r="T11" s="157" t="s">
        <v>4</v>
      </c>
      <c r="U11" s="157" t="s">
        <v>4</v>
      </c>
      <c r="V11" s="161" t="s">
        <v>4</v>
      </c>
      <c r="W11" s="505">
        <f t="shared" si="1"/>
        <v>5</v>
      </c>
    </row>
    <row r="12" spans="1:23" ht="33" customHeight="1">
      <c r="A12" s="103">
        <v>16</v>
      </c>
      <c r="B12" s="216" t="s">
        <v>360</v>
      </c>
      <c r="C12" s="155">
        <f t="shared" si="2"/>
        <v>11</v>
      </c>
      <c r="D12" s="156">
        <v>2</v>
      </c>
      <c r="E12" s="156">
        <v>1</v>
      </c>
      <c r="F12" s="157" t="s">
        <v>4</v>
      </c>
      <c r="G12" s="157" t="s">
        <v>4</v>
      </c>
      <c r="H12" s="157" t="s">
        <v>4</v>
      </c>
      <c r="I12" s="157" t="s">
        <v>4</v>
      </c>
      <c r="J12" s="157" t="s">
        <v>4</v>
      </c>
      <c r="K12" s="158">
        <v>5</v>
      </c>
      <c r="L12" s="157" t="s">
        <v>4</v>
      </c>
      <c r="M12" s="161" t="s">
        <v>4</v>
      </c>
      <c r="N12" s="160">
        <v>1</v>
      </c>
      <c r="O12" s="158">
        <v>2</v>
      </c>
      <c r="P12" s="160" t="s">
        <v>4</v>
      </c>
      <c r="Q12" s="160" t="s">
        <v>4</v>
      </c>
      <c r="R12" s="158" t="s">
        <v>356</v>
      </c>
      <c r="S12" s="158" t="s">
        <v>356</v>
      </c>
      <c r="T12" s="158" t="s">
        <v>356</v>
      </c>
      <c r="U12" s="158" t="s">
        <v>356</v>
      </c>
      <c r="V12" s="159" t="s">
        <v>356</v>
      </c>
      <c r="W12" s="505">
        <f t="shared" si="1"/>
        <v>11</v>
      </c>
    </row>
    <row r="13" spans="1:23" ht="33" customHeight="1">
      <c r="A13" s="103">
        <v>17</v>
      </c>
      <c r="B13" s="216" t="s">
        <v>361</v>
      </c>
      <c r="C13" s="155">
        <f t="shared" si="2"/>
        <v>2</v>
      </c>
      <c r="D13" s="156" t="s">
        <v>4</v>
      </c>
      <c r="E13" s="156" t="s">
        <v>4</v>
      </c>
      <c r="F13" s="157" t="s">
        <v>4</v>
      </c>
      <c r="G13" s="157" t="s">
        <v>4</v>
      </c>
      <c r="H13" s="157" t="s">
        <v>4</v>
      </c>
      <c r="I13" s="157" t="s">
        <v>4</v>
      </c>
      <c r="J13" s="157" t="s">
        <v>4</v>
      </c>
      <c r="K13" s="157" t="s">
        <v>4</v>
      </c>
      <c r="L13" s="157" t="s">
        <v>4</v>
      </c>
      <c r="M13" s="161" t="s">
        <v>4</v>
      </c>
      <c r="N13" s="160">
        <v>1</v>
      </c>
      <c r="O13" s="157">
        <v>1</v>
      </c>
      <c r="P13" s="160" t="s">
        <v>4</v>
      </c>
      <c r="Q13" s="160" t="s">
        <v>4</v>
      </c>
      <c r="R13" s="157" t="s">
        <v>356</v>
      </c>
      <c r="S13" s="158" t="s">
        <v>356</v>
      </c>
      <c r="T13" s="157" t="s">
        <v>356</v>
      </c>
      <c r="U13" s="157" t="s">
        <v>356</v>
      </c>
      <c r="V13" s="161" t="s">
        <v>356</v>
      </c>
      <c r="W13" s="505">
        <f t="shared" si="1"/>
        <v>2</v>
      </c>
    </row>
    <row r="14" spans="1:23" ht="33" customHeight="1">
      <c r="A14" s="103">
        <v>18</v>
      </c>
      <c r="B14" s="216" t="s">
        <v>31</v>
      </c>
      <c r="C14" s="155">
        <f t="shared" si="2"/>
        <v>1</v>
      </c>
      <c r="D14" s="156" t="s">
        <v>4</v>
      </c>
      <c r="E14" s="156" t="s">
        <v>4</v>
      </c>
      <c r="F14" s="157" t="s">
        <v>4</v>
      </c>
      <c r="G14" s="157" t="s">
        <v>4</v>
      </c>
      <c r="H14" s="157" t="s">
        <v>4</v>
      </c>
      <c r="I14" s="157" t="s">
        <v>4</v>
      </c>
      <c r="J14" s="157" t="s">
        <v>4</v>
      </c>
      <c r="K14" s="157">
        <v>1</v>
      </c>
      <c r="L14" s="157" t="s">
        <v>4</v>
      </c>
      <c r="M14" s="161" t="s">
        <v>4</v>
      </c>
      <c r="N14" s="160" t="s">
        <v>4</v>
      </c>
      <c r="O14" s="157" t="s">
        <v>4</v>
      </c>
      <c r="P14" s="160" t="s">
        <v>4</v>
      </c>
      <c r="Q14" s="160" t="s">
        <v>4</v>
      </c>
      <c r="R14" s="157" t="s">
        <v>4</v>
      </c>
      <c r="S14" s="157" t="s">
        <v>4</v>
      </c>
      <c r="T14" s="157" t="s">
        <v>4</v>
      </c>
      <c r="U14" s="157" t="s">
        <v>4</v>
      </c>
      <c r="V14" s="161" t="s">
        <v>4</v>
      </c>
      <c r="W14" s="505">
        <f t="shared" si="1"/>
        <v>1</v>
      </c>
    </row>
    <row r="15" spans="1:23" ht="33" customHeight="1">
      <c r="A15" s="103">
        <v>19</v>
      </c>
      <c r="B15" s="216" t="s">
        <v>32</v>
      </c>
      <c r="C15" s="155">
        <f t="shared" si="2"/>
        <v>43</v>
      </c>
      <c r="D15" s="156" t="s">
        <v>4</v>
      </c>
      <c r="E15" s="156" t="s">
        <v>4</v>
      </c>
      <c r="F15" s="157">
        <v>3</v>
      </c>
      <c r="G15" s="158">
        <v>1</v>
      </c>
      <c r="H15" s="158">
        <v>1</v>
      </c>
      <c r="I15" s="157" t="s">
        <v>4</v>
      </c>
      <c r="J15" s="157" t="s">
        <v>4</v>
      </c>
      <c r="K15" s="158">
        <v>12</v>
      </c>
      <c r="L15" s="158">
        <v>3</v>
      </c>
      <c r="M15" s="159">
        <v>4</v>
      </c>
      <c r="N15" s="160">
        <v>9</v>
      </c>
      <c r="O15" s="157">
        <v>3</v>
      </c>
      <c r="P15" s="160" t="s">
        <v>4</v>
      </c>
      <c r="Q15" s="160" t="s">
        <v>4</v>
      </c>
      <c r="R15" s="157">
        <v>2</v>
      </c>
      <c r="S15" s="157">
        <v>1</v>
      </c>
      <c r="T15" s="157" t="s">
        <v>356</v>
      </c>
      <c r="U15" s="157">
        <v>1</v>
      </c>
      <c r="V15" s="161">
        <v>3</v>
      </c>
      <c r="W15" s="505">
        <f t="shared" si="1"/>
        <v>43</v>
      </c>
    </row>
    <row r="16" spans="1:23" ht="33" customHeight="1">
      <c r="A16" s="103">
        <v>20</v>
      </c>
      <c r="B16" s="216" t="s">
        <v>362</v>
      </c>
      <c r="C16" s="155">
        <f t="shared" si="2"/>
        <v>5</v>
      </c>
      <c r="D16" s="156" t="s">
        <v>4</v>
      </c>
      <c r="E16" s="156">
        <v>1</v>
      </c>
      <c r="F16" s="157" t="s">
        <v>4</v>
      </c>
      <c r="G16" s="157" t="s">
        <v>4</v>
      </c>
      <c r="H16" s="157" t="s">
        <v>4</v>
      </c>
      <c r="I16" s="157" t="s">
        <v>4</v>
      </c>
      <c r="J16" s="157" t="s">
        <v>4</v>
      </c>
      <c r="K16" s="157" t="s">
        <v>4</v>
      </c>
      <c r="L16" s="158">
        <v>1</v>
      </c>
      <c r="M16" s="161" t="s">
        <v>4</v>
      </c>
      <c r="N16" s="163">
        <v>1</v>
      </c>
      <c r="O16" s="157" t="s">
        <v>4</v>
      </c>
      <c r="P16" s="160" t="s">
        <v>4</v>
      </c>
      <c r="Q16" s="160" t="s">
        <v>4</v>
      </c>
      <c r="R16" s="157">
        <v>1</v>
      </c>
      <c r="S16" s="157" t="s">
        <v>4</v>
      </c>
      <c r="T16" s="157" t="s">
        <v>4</v>
      </c>
      <c r="U16" s="157" t="s">
        <v>356</v>
      </c>
      <c r="V16" s="161">
        <v>1</v>
      </c>
      <c r="W16" s="505">
        <f t="shared" si="1"/>
        <v>5</v>
      </c>
    </row>
    <row r="17" spans="1:23" ht="33" customHeight="1">
      <c r="A17" s="103">
        <v>21</v>
      </c>
      <c r="B17" s="216" t="s">
        <v>33</v>
      </c>
      <c r="C17" s="155" t="s">
        <v>356</v>
      </c>
      <c r="D17" s="156" t="s">
        <v>4</v>
      </c>
      <c r="E17" s="156" t="s">
        <v>4</v>
      </c>
      <c r="F17" s="157" t="s">
        <v>4</v>
      </c>
      <c r="G17" s="157" t="s">
        <v>4</v>
      </c>
      <c r="H17" s="157" t="s">
        <v>4</v>
      </c>
      <c r="I17" s="157" t="s">
        <v>4</v>
      </c>
      <c r="J17" s="157" t="s">
        <v>4</v>
      </c>
      <c r="K17" s="157" t="s">
        <v>4</v>
      </c>
      <c r="L17" s="157" t="s">
        <v>4</v>
      </c>
      <c r="M17" s="161" t="s">
        <v>4</v>
      </c>
      <c r="N17" s="160" t="s">
        <v>4</v>
      </c>
      <c r="O17" s="157" t="s">
        <v>4</v>
      </c>
      <c r="P17" s="160" t="s">
        <v>4</v>
      </c>
      <c r="Q17" s="160" t="s">
        <v>4</v>
      </c>
      <c r="R17" s="157" t="s">
        <v>4</v>
      </c>
      <c r="S17" s="157" t="s">
        <v>4</v>
      </c>
      <c r="T17" s="157" t="s">
        <v>4</v>
      </c>
      <c r="U17" s="157" t="s">
        <v>4</v>
      </c>
      <c r="V17" s="161" t="s">
        <v>4</v>
      </c>
      <c r="W17" s="505">
        <f t="shared" si="1"/>
        <v>0</v>
      </c>
    </row>
    <row r="18" spans="1:23" ht="33" customHeight="1">
      <c r="A18" s="103">
        <v>22</v>
      </c>
      <c r="B18" s="216" t="s">
        <v>34</v>
      </c>
      <c r="C18" s="155">
        <f t="shared" si="2"/>
        <v>15</v>
      </c>
      <c r="D18" s="156">
        <v>1</v>
      </c>
      <c r="E18" s="156" t="s">
        <v>4</v>
      </c>
      <c r="F18" s="157" t="s">
        <v>4</v>
      </c>
      <c r="G18" s="157" t="s">
        <v>4</v>
      </c>
      <c r="H18" s="157" t="s">
        <v>356</v>
      </c>
      <c r="I18" s="157" t="s">
        <v>4</v>
      </c>
      <c r="J18" s="157">
        <v>1</v>
      </c>
      <c r="K18" s="158">
        <v>1</v>
      </c>
      <c r="L18" s="158">
        <v>2</v>
      </c>
      <c r="M18" s="159">
        <v>4</v>
      </c>
      <c r="N18" s="160" t="s">
        <v>4</v>
      </c>
      <c r="O18" s="157" t="s">
        <v>4</v>
      </c>
      <c r="P18" s="160" t="s">
        <v>4</v>
      </c>
      <c r="Q18" s="160" t="s">
        <v>4</v>
      </c>
      <c r="R18" s="157" t="s">
        <v>4</v>
      </c>
      <c r="S18" s="157">
        <v>1</v>
      </c>
      <c r="T18" s="157">
        <v>1</v>
      </c>
      <c r="U18" s="157">
        <v>1</v>
      </c>
      <c r="V18" s="161">
        <v>3</v>
      </c>
      <c r="W18" s="505">
        <f t="shared" si="1"/>
        <v>15</v>
      </c>
    </row>
    <row r="19" spans="1:23" ht="33" customHeight="1">
      <c r="A19" s="103">
        <v>23</v>
      </c>
      <c r="B19" s="216" t="s">
        <v>363</v>
      </c>
      <c r="C19" s="155">
        <f t="shared" si="2"/>
        <v>8</v>
      </c>
      <c r="D19" s="156" t="s">
        <v>4</v>
      </c>
      <c r="E19" s="156" t="s">
        <v>4</v>
      </c>
      <c r="F19" s="157" t="s">
        <v>4</v>
      </c>
      <c r="G19" s="157" t="s">
        <v>4</v>
      </c>
      <c r="H19" s="157" t="s">
        <v>4</v>
      </c>
      <c r="I19" s="157" t="s">
        <v>4</v>
      </c>
      <c r="J19" s="157" t="s">
        <v>4</v>
      </c>
      <c r="K19" s="158">
        <v>2</v>
      </c>
      <c r="L19" s="157" t="s">
        <v>4</v>
      </c>
      <c r="M19" s="161">
        <v>1</v>
      </c>
      <c r="N19" s="163">
        <v>1</v>
      </c>
      <c r="O19" s="157" t="s">
        <v>4</v>
      </c>
      <c r="P19" s="160" t="s">
        <v>4</v>
      </c>
      <c r="Q19" s="160">
        <v>2</v>
      </c>
      <c r="R19" s="157" t="s">
        <v>4</v>
      </c>
      <c r="S19" s="157" t="s">
        <v>4</v>
      </c>
      <c r="T19" s="157">
        <v>2</v>
      </c>
      <c r="U19" s="157" t="s">
        <v>4</v>
      </c>
      <c r="V19" s="161" t="s">
        <v>4</v>
      </c>
      <c r="W19" s="505">
        <f t="shared" si="1"/>
        <v>8</v>
      </c>
    </row>
    <row r="20" spans="1:23" ht="33" customHeight="1">
      <c r="A20" s="103">
        <v>24</v>
      </c>
      <c r="B20" s="216" t="s">
        <v>364</v>
      </c>
      <c r="C20" s="155">
        <f t="shared" si="2"/>
        <v>10</v>
      </c>
      <c r="D20" s="156">
        <v>1</v>
      </c>
      <c r="E20" s="162">
        <v>1</v>
      </c>
      <c r="F20" s="157">
        <v>1</v>
      </c>
      <c r="G20" s="157" t="s">
        <v>4</v>
      </c>
      <c r="H20" s="157" t="s">
        <v>4</v>
      </c>
      <c r="I20" s="157" t="s">
        <v>4</v>
      </c>
      <c r="J20" s="157">
        <v>1</v>
      </c>
      <c r="K20" s="158">
        <v>2</v>
      </c>
      <c r="L20" s="158">
        <v>1</v>
      </c>
      <c r="M20" s="161" t="s">
        <v>4</v>
      </c>
      <c r="N20" s="163">
        <v>2</v>
      </c>
      <c r="O20" s="157" t="s">
        <v>4</v>
      </c>
      <c r="P20" s="160" t="s">
        <v>4</v>
      </c>
      <c r="Q20" s="160" t="s">
        <v>4</v>
      </c>
      <c r="R20" s="157" t="s">
        <v>4</v>
      </c>
      <c r="S20" s="157">
        <v>1</v>
      </c>
      <c r="T20" s="157" t="s">
        <v>4</v>
      </c>
      <c r="U20" s="157" t="s">
        <v>4</v>
      </c>
      <c r="V20" s="161" t="s">
        <v>4</v>
      </c>
      <c r="W20" s="505">
        <f t="shared" si="1"/>
        <v>10</v>
      </c>
    </row>
    <row r="21" spans="1:23" ht="33" customHeight="1">
      <c r="A21" s="103">
        <v>25</v>
      </c>
      <c r="B21" s="216" t="s">
        <v>365</v>
      </c>
      <c r="C21" s="155">
        <f t="shared" si="2"/>
        <v>68</v>
      </c>
      <c r="D21" s="156">
        <v>6</v>
      </c>
      <c r="E21" s="156">
        <v>11</v>
      </c>
      <c r="F21" s="157">
        <v>4</v>
      </c>
      <c r="G21" s="157">
        <v>1</v>
      </c>
      <c r="H21" s="158">
        <v>1</v>
      </c>
      <c r="I21" s="157">
        <v>1</v>
      </c>
      <c r="J21" s="158">
        <v>1</v>
      </c>
      <c r="K21" s="158">
        <v>19</v>
      </c>
      <c r="L21" s="158">
        <v>2</v>
      </c>
      <c r="M21" s="159">
        <v>3</v>
      </c>
      <c r="N21" s="163">
        <v>3</v>
      </c>
      <c r="O21" s="157" t="s">
        <v>4</v>
      </c>
      <c r="P21" s="160">
        <v>1</v>
      </c>
      <c r="Q21" s="163">
        <v>4</v>
      </c>
      <c r="R21" s="157" t="s">
        <v>4</v>
      </c>
      <c r="S21" s="157">
        <v>2</v>
      </c>
      <c r="T21" s="157">
        <v>2</v>
      </c>
      <c r="U21" s="157">
        <v>2</v>
      </c>
      <c r="V21" s="161">
        <v>5</v>
      </c>
      <c r="W21" s="505">
        <f t="shared" si="1"/>
        <v>68</v>
      </c>
    </row>
    <row r="22" spans="1:23" ht="33" customHeight="1">
      <c r="A22" s="103">
        <v>26</v>
      </c>
      <c r="B22" s="216" t="s">
        <v>35</v>
      </c>
      <c r="C22" s="155">
        <f t="shared" si="2"/>
        <v>63</v>
      </c>
      <c r="D22" s="162">
        <v>7</v>
      </c>
      <c r="E22" s="162">
        <v>7</v>
      </c>
      <c r="F22" s="157">
        <v>3</v>
      </c>
      <c r="G22" s="158">
        <v>4</v>
      </c>
      <c r="H22" s="157" t="s">
        <v>4</v>
      </c>
      <c r="I22" s="157" t="s">
        <v>4</v>
      </c>
      <c r="J22" s="157">
        <v>3</v>
      </c>
      <c r="K22" s="158">
        <v>17</v>
      </c>
      <c r="L22" s="158">
        <v>6</v>
      </c>
      <c r="M22" s="159">
        <v>2</v>
      </c>
      <c r="N22" s="163">
        <v>2</v>
      </c>
      <c r="O22" s="158">
        <v>3</v>
      </c>
      <c r="P22" s="160">
        <v>1</v>
      </c>
      <c r="Q22" s="163">
        <v>3</v>
      </c>
      <c r="R22" s="158" t="s">
        <v>356</v>
      </c>
      <c r="S22" s="158">
        <v>1</v>
      </c>
      <c r="T22" s="158" t="s">
        <v>356</v>
      </c>
      <c r="U22" s="158">
        <v>2</v>
      </c>
      <c r="V22" s="159">
        <v>2</v>
      </c>
      <c r="W22" s="505">
        <f t="shared" si="1"/>
        <v>63</v>
      </c>
    </row>
    <row r="23" spans="1:23" ht="33" customHeight="1">
      <c r="A23" s="103">
        <v>27</v>
      </c>
      <c r="B23" s="216" t="s">
        <v>36</v>
      </c>
      <c r="C23" s="155">
        <f t="shared" si="2"/>
        <v>13</v>
      </c>
      <c r="D23" s="156" t="s">
        <v>4</v>
      </c>
      <c r="E23" s="156">
        <v>1</v>
      </c>
      <c r="F23" s="157" t="s">
        <v>4</v>
      </c>
      <c r="G23" s="158">
        <v>3</v>
      </c>
      <c r="H23" s="157" t="s">
        <v>4</v>
      </c>
      <c r="I23" s="157" t="s">
        <v>4</v>
      </c>
      <c r="J23" s="158" t="s">
        <v>356</v>
      </c>
      <c r="K23" s="158">
        <v>3</v>
      </c>
      <c r="L23" s="161" t="s">
        <v>4</v>
      </c>
      <c r="M23" s="159">
        <v>1</v>
      </c>
      <c r="N23" s="163">
        <v>1</v>
      </c>
      <c r="O23" s="157" t="s">
        <v>4</v>
      </c>
      <c r="P23" s="157" t="s">
        <v>4</v>
      </c>
      <c r="Q23" s="160">
        <v>1</v>
      </c>
      <c r="R23" s="157">
        <v>1</v>
      </c>
      <c r="S23" s="157">
        <v>1</v>
      </c>
      <c r="T23" s="157">
        <v>1</v>
      </c>
      <c r="U23" s="157" t="s">
        <v>4</v>
      </c>
      <c r="V23" s="161" t="s">
        <v>4</v>
      </c>
      <c r="W23" s="505">
        <f t="shared" si="1"/>
        <v>13</v>
      </c>
    </row>
    <row r="24" spans="1:23" ht="33" customHeight="1">
      <c r="A24" s="103">
        <v>28</v>
      </c>
      <c r="B24" s="216" t="s">
        <v>37</v>
      </c>
      <c r="C24" s="155">
        <f t="shared" si="2"/>
        <v>3</v>
      </c>
      <c r="D24" s="156" t="s">
        <v>4</v>
      </c>
      <c r="E24" s="157" t="s">
        <v>4</v>
      </c>
      <c r="F24" s="157" t="s">
        <v>4</v>
      </c>
      <c r="G24" s="157" t="s">
        <v>4</v>
      </c>
      <c r="H24" s="157" t="s">
        <v>4</v>
      </c>
      <c r="I24" s="157" t="s">
        <v>4</v>
      </c>
      <c r="J24" s="157" t="s">
        <v>4</v>
      </c>
      <c r="K24" s="157" t="s">
        <v>4</v>
      </c>
      <c r="L24" s="158">
        <v>1</v>
      </c>
      <c r="M24" s="161" t="s">
        <v>4</v>
      </c>
      <c r="N24" s="160" t="s">
        <v>4</v>
      </c>
      <c r="O24" s="157">
        <v>1</v>
      </c>
      <c r="P24" s="157" t="s">
        <v>4</v>
      </c>
      <c r="Q24" s="157" t="s">
        <v>4</v>
      </c>
      <c r="R24" s="157" t="s">
        <v>356</v>
      </c>
      <c r="S24" s="157">
        <v>1</v>
      </c>
      <c r="T24" s="157" t="s">
        <v>356</v>
      </c>
      <c r="U24" s="157" t="s">
        <v>356</v>
      </c>
      <c r="V24" s="161" t="s">
        <v>356</v>
      </c>
      <c r="W24" s="505">
        <f t="shared" si="1"/>
        <v>3</v>
      </c>
    </row>
    <row r="25" spans="1:23" ht="33" customHeight="1">
      <c r="A25" s="103">
        <v>29</v>
      </c>
      <c r="B25" s="216" t="s">
        <v>38</v>
      </c>
      <c r="C25" s="155">
        <f t="shared" si="2"/>
        <v>22</v>
      </c>
      <c r="D25" s="156">
        <v>2</v>
      </c>
      <c r="E25" s="156">
        <v>4</v>
      </c>
      <c r="F25" s="157">
        <v>3</v>
      </c>
      <c r="G25" s="157">
        <v>1</v>
      </c>
      <c r="H25" s="158">
        <v>1</v>
      </c>
      <c r="I25" s="157" t="s">
        <v>4</v>
      </c>
      <c r="J25" s="157">
        <v>1</v>
      </c>
      <c r="K25" s="158">
        <v>5</v>
      </c>
      <c r="L25" s="157" t="s">
        <v>4</v>
      </c>
      <c r="M25" s="161" t="s">
        <v>4</v>
      </c>
      <c r="N25" s="160">
        <v>4</v>
      </c>
      <c r="O25" s="157" t="s">
        <v>4</v>
      </c>
      <c r="P25" s="157" t="s">
        <v>4</v>
      </c>
      <c r="Q25" s="157" t="s">
        <v>4</v>
      </c>
      <c r="R25" s="157" t="s">
        <v>4</v>
      </c>
      <c r="S25" s="157" t="s">
        <v>4</v>
      </c>
      <c r="T25" s="157" t="s">
        <v>4</v>
      </c>
      <c r="U25" s="157" t="s">
        <v>4</v>
      </c>
      <c r="V25" s="161">
        <v>1</v>
      </c>
      <c r="W25" s="505">
        <f t="shared" si="1"/>
        <v>22</v>
      </c>
    </row>
    <row r="26" spans="1:23" ht="33" customHeight="1">
      <c r="A26" s="103">
        <v>30</v>
      </c>
      <c r="B26" s="216" t="s">
        <v>39</v>
      </c>
      <c r="C26" s="155">
        <f t="shared" si="2"/>
        <v>36</v>
      </c>
      <c r="D26" s="156">
        <v>4</v>
      </c>
      <c r="E26" s="156">
        <v>4</v>
      </c>
      <c r="F26" s="157">
        <v>1</v>
      </c>
      <c r="G26" s="158">
        <v>2</v>
      </c>
      <c r="H26" s="157">
        <v>1</v>
      </c>
      <c r="I26" s="157" t="s">
        <v>4</v>
      </c>
      <c r="J26" s="157" t="s">
        <v>4</v>
      </c>
      <c r="K26" s="158">
        <v>14</v>
      </c>
      <c r="L26" s="158">
        <v>1</v>
      </c>
      <c r="M26" s="159">
        <v>1</v>
      </c>
      <c r="N26" s="163">
        <v>2</v>
      </c>
      <c r="O26" s="157">
        <v>1</v>
      </c>
      <c r="P26" s="157" t="s">
        <v>4</v>
      </c>
      <c r="Q26" s="160">
        <v>1</v>
      </c>
      <c r="R26" s="157">
        <v>1</v>
      </c>
      <c r="S26" s="157">
        <v>1</v>
      </c>
      <c r="T26" s="157" t="s">
        <v>356</v>
      </c>
      <c r="U26" s="157">
        <v>1</v>
      </c>
      <c r="V26" s="161">
        <v>1</v>
      </c>
      <c r="W26" s="505">
        <f t="shared" si="1"/>
        <v>36</v>
      </c>
    </row>
    <row r="27" spans="1:23" ht="33" customHeight="1">
      <c r="A27" s="103">
        <v>31</v>
      </c>
      <c r="B27" s="216" t="s">
        <v>40</v>
      </c>
      <c r="C27" s="155">
        <f t="shared" si="2"/>
        <v>10</v>
      </c>
      <c r="D27" s="156">
        <v>4</v>
      </c>
      <c r="E27" s="156" t="s">
        <v>4</v>
      </c>
      <c r="F27" s="157">
        <v>1</v>
      </c>
      <c r="G27" s="158">
        <v>1</v>
      </c>
      <c r="H27" s="157" t="s">
        <v>4</v>
      </c>
      <c r="I27" s="157" t="s">
        <v>4</v>
      </c>
      <c r="J27" s="158" t="s">
        <v>4</v>
      </c>
      <c r="K27" s="158">
        <v>2</v>
      </c>
      <c r="L27" s="157" t="s">
        <v>4</v>
      </c>
      <c r="M27" s="161" t="s">
        <v>4</v>
      </c>
      <c r="N27" s="160" t="s">
        <v>4</v>
      </c>
      <c r="O27" s="157" t="s">
        <v>4</v>
      </c>
      <c r="P27" s="157" t="s">
        <v>4</v>
      </c>
      <c r="Q27" s="157" t="s">
        <v>4</v>
      </c>
      <c r="R27" s="157" t="s">
        <v>4</v>
      </c>
      <c r="S27" s="157">
        <v>1</v>
      </c>
      <c r="T27" s="157" t="s">
        <v>4</v>
      </c>
      <c r="U27" s="157" t="s">
        <v>356</v>
      </c>
      <c r="V27" s="161">
        <v>1</v>
      </c>
      <c r="W27" s="505">
        <f t="shared" si="1"/>
        <v>10</v>
      </c>
    </row>
    <row r="28" spans="1:23" ht="33" customHeight="1">
      <c r="A28" s="104">
        <v>32</v>
      </c>
      <c r="B28" s="219" t="s">
        <v>41</v>
      </c>
      <c r="C28" s="164">
        <f t="shared" si="2"/>
        <v>7</v>
      </c>
      <c r="D28" s="165">
        <v>2</v>
      </c>
      <c r="E28" s="165" t="s">
        <v>356</v>
      </c>
      <c r="F28" s="166">
        <v>1</v>
      </c>
      <c r="G28" s="166">
        <v>1</v>
      </c>
      <c r="H28" s="166">
        <v>1</v>
      </c>
      <c r="I28" s="166" t="s">
        <v>4</v>
      </c>
      <c r="J28" s="166" t="s">
        <v>4</v>
      </c>
      <c r="K28" s="167" t="s">
        <v>356</v>
      </c>
      <c r="L28" s="166" t="s">
        <v>356</v>
      </c>
      <c r="M28" s="460" t="s">
        <v>4</v>
      </c>
      <c r="N28" s="169" t="s">
        <v>4</v>
      </c>
      <c r="O28" s="167">
        <v>1</v>
      </c>
      <c r="P28" s="166" t="s">
        <v>4</v>
      </c>
      <c r="Q28" s="166" t="s">
        <v>4</v>
      </c>
      <c r="R28" s="166" t="s">
        <v>4</v>
      </c>
      <c r="S28" s="167">
        <v>1</v>
      </c>
      <c r="T28" s="167" t="s">
        <v>356</v>
      </c>
      <c r="U28" s="166" t="s">
        <v>4</v>
      </c>
      <c r="V28" s="168" t="s">
        <v>356</v>
      </c>
      <c r="W28" s="505">
        <f t="shared" si="1"/>
        <v>7</v>
      </c>
    </row>
    <row r="29" spans="3:22" s="504" customFormat="1" ht="33" customHeight="1">
      <c r="C29" s="506">
        <f aca="true" t="shared" si="3" ref="C29:V29">SUM(C5:C28)</f>
        <v>524</v>
      </c>
      <c r="D29" s="507">
        <f t="shared" si="3"/>
        <v>60</v>
      </c>
      <c r="E29" s="506">
        <f t="shared" si="3"/>
        <v>66</v>
      </c>
      <c r="F29" s="507">
        <f t="shared" si="3"/>
        <v>28</v>
      </c>
      <c r="G29" s="508">
        <f t="shared" si="3"/>
        <v>31</v>
      </c>
      <c r="H29" s="508">
        <f t="shared" si="3"/>
        <v>11</v>
      </c>
      <c r="I29" s="507">
        <f t="shared" si="3"/>
        <v>2</v>
      </c>
      <c r="J29" s="507">
        <f t="shared" si="3"/>
        <v>18</v>
      </c>
      <c r="K29" s="508">
        <f t="shared" si="3"/>
        <v>110</v>
      </c>
      <c r="L29" s="507">
        <f t="shared" si="3"/>
        <v>20</v>
      </c>
      <c r="M29" s="508">
        <f t="shared" si="3"/>
        <v>30</v>
      </c>
      <c r="N29" s="507">
        <f t="shared" si="3"/>
        <v>29</v>
      </c>
      <c r="O29" s="507">
        <f t="shared" si="3"/>
        <v>33</v>
      </c>
      <c r="P29" s="507">
        <f t="shared" si="3"/>
        <v>3</v>
      </c>
      <c r="Q29" s="507">
        <f t="shared" si="3"/>
        <v>16</v>
      </c>
      <c r="R29" s="507">
        <f t="shared" si="3"/>
        <v>5</v>
      </c>
      <c r="S29" s="507">
        <f t="shared" si="3"/>
        <v>18</v>
      </c>
      <c r="T29" s="507">
        <f t="shared" si="3"/>
        <v>9</v>
      </c>
      <c r="U29" s="507">
        <f t="shared" si="3"/>
        <v>12</v>
      </c>
      <c r="V29" s="507">
        <f t="shared" si="3"/>
        <v>23</v>
      </c>
    </row>
  </sheetData>
  <mergeCells count="21">
    <mergeCell ref="V2:V3"/>
    <mergeCell ref="R2:R3"/>
    <mergeCell ref="S2:S3"/>
    <mergeCell ref="T2:T3"/>
    <mergeCell ref="U2:U3"/>
    <mergeCell ref="M2:M3"/>
    <mergeCell ref="A4:B4"/>
    <mergeCell ref="G2:G3"/>
    <mergeCell ref="H2:H3"/>
    <mergeCell ref="I2:I3"/>
    <mergeCell ref="J2:J3"/>
    <mergeCell ref="O2:O3"/>
    <mergeCell ref="Q2:Q3"/>
    <mergeCell ref="A2:B3"/>
    <mergeCell ref="C2:C3"/>
    <mergeCell ref="N2:N3"/>
    <mergeCell ref="D2:D3"/>
    <mergeCell ref="E2:E3"/>
    <mergeCell ref="F2:F3"/>
    <mergeCell ref="K2:K3"/>
    <mergeCell ref="L2:L3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5" r:id="rId1"/>
  <colBreaks count="1" manualBreakCount="1">
    <brk id="1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34" customWidth="1"/>
    <col min="2" max="7" width="15.625" style="34" customWidth="1"/>
    <col min="8" max="12" width="13.625" style="34" customWidth="1"/>
    <col min="13" max="14" width="10.625" style="34" customWidth="1"/>
    <col min="15" max="16384" width="9.00390625" style="34" customWidth="1"/>
  </cols>
  <sheetData>
    <row r="1" spans="1:7" s="13" customFormat="1" ht="33.75" customHeight="1">
      <c r="A1" s="14" t="s">
        <v>176</v>
      </c>
      <c r="B1" s="14"/>
      <c r="C1" s="14"/>
      <c r="D1" s="15"/>
      <c r="E1" s="15"/>
      <c r="F1" s="15"/>
      <c r="G1" s="15"/>
    </row>
    <row r="2" spans="1:7" ht="40.5" customHeight="1">
      <c r="A2" s="564" t="s">
        <v>110</v>
      </c>
      <c r="B2" s="562" t="s">
        <v>118</v>
      </c>
      <c r="C2" s="566" t="s">
        <v>45</v>
      </c>
      <c r="D2" s="562" t="s">
        <v>119</v>
      </c>
      <c r="E2" s="562" t="s">
        <v>120</v>
      </c>
      <c r="F2" s="562" t="s">
        <v>171</v>
      </c>
      <c r="G2" s="568" t="s">
        <v>172</v>
      </c>
    </row>
    <row r="3" spans="1:7" ht="40.5" customHeight="1">
      <c r="A3" s="565"/>
      <c r="B3" s="540"/>
      <c r="C3" s="567"/>
      <c r="D3" s="540"/>
      <c r="E3" s="563"/>
      <c r="F3" s="540"/>
      <c r="G3" s="569"/>
    </row>
    <row r="4" spans="1:7" s="16" customFormat="1" ht="40.5" customHeight="1">
      <c r="A4" s="150" t="s">
        <v>204</v>
      </c>
      <c r="B4" s="170">
        <f>SUM(B5:B11)</f>
        <v>524</v>
      </c>
      <c r="C4" s="170">
        <f>SUM(C5:C11)</f>
        <v>13974</v>
      </c>
      <c r="D4" s="170">
        <v>6533978</v>
      </c>
      <c r="E4" s="170">
        <v>21316424</v>
      </c>
      <c r="F4" s="170">
        <v>2949642</v>
      </c>
      <c r="G4" s="171">
        <v>3156662</v>
      </c>
    </row>
    <row r="5" spans="1:7" ht="40.5" customHeight="1">
      <c r="A5" s="172" t="s">
        <v>2</v>
      </c>
      <c r="B5" s="173">
        <v>252</v>
      </c>
      <c r="C5" s="133">
        <v>1525</v>
      </c>
      <c r="D5" s="64">
        <v>458806</v>
      </c>
      <c r="E5" s="133">
        <v>664123</v>
      </c>
      <c r="F5" s="455" t="s">
        <v>4</v>
      </c>
      <c r="G5" s="174" t="s">
        <v>4</v>
      </c>
    </row>
    <row r="6" spans="1:7" ht="40.5" customHeight="1">
      <c r="A6" s="172" t="s">
        <v>159</v>
      </c>
      <c r="B6" s="173">
        <v>117</v>
      </c>
      <c r="C6" s="133">
        <v>1603</v>
      </c>
      <c r="D6" s="64">
        <v>530033</v>
      </c>
      <c r="E6" s="133">
        <v>1341499</v>
      </c>
      <c r="F6" s="455" t="s">
        <v>4</v>
      </c>
      <c r="G6" s="174" t="s">
        <v>4</v>
      </c>
    </row>
    <row r="7" spans="1:9" ht="40.5" customHeight="1">
      <c r="A7" s="172" t="s">
        <v>160</v>
      </c>
      <c r="B7" s="173">
        <v>60</v>
      </c>
      <c r="C7" s="133">
        <v>1497</v>
      </c>
      <c r="D7" s="133">
        <v>557684</v>
      </c>
      <c r="E7" s="133">
        <v>1468465</v>
      </c>
      <c r="F7" s="455" t="s">
        <v>4</v>
      </c>
      <c r="G7" s="174" t="s">
        <v>4</v>
      </c>
      <c r="I7" s="58"/>
    </row>
    <row r="8" spans="1:7" ht="40.5" customHeight="1">
      <c r="A8" s="172" t="s">
        <v>161</v>
      </c>
      <c r="B8" s="173">
        <v>70</v>
      </c>
      <c r="C8" s="133">
        <v>3750</v>
      </c>
      <c r="D8" s="133">
        <v>1514536</v>
      </c>
      <c r="E8" s="133">
        <v>5036933</v>
      </c>
      <c r="F8" s="133">
        <v>1147686</v>
      </c>
      <c r="G8" s="64">
        <v>1113364</v>
      </c>
    </row>
    <row r="9" spans="1:7" ht="40.5" customHeight="1">
      <c r="A9" s="172" t="s">
        <v>162</v>
      </c>
      <c r="B9" s="173">
        <v>20</v>
      </c>
      <c r="C9" s="133">
        <v>3345</v>
      </c>
      <c r="D9" s="133">
        <v>1876445</v>
      </c>
      <c r="E9" s="133">
        <v>7533514</v>
      </c>
      <c r="F9" s="133">
        <v>863355</v>
      </c>
      <c r="G9" s="64">
        <v>898976</v>
      </c>
    </row>
    <row r="10" spans="1:12" ht="40.5" customHeight="1">
      <c r="A10" s="172" t="s">
        <v>163</v>
      </c>
      <c r="B10" s="173">
        <v>3</v>
      </c>
      <c r="C10" s="140">
        <v>1161</v>
      </c>
      <c r="D10" s="140" t="s">
        <v>281</v>
      </c>
      <c r="E10" s="140" t="s">
        <v>281</v>
      </c>
      <c r="F10" s="140" t="s">
        <v>319</v>
      </c>
      <c r="G10" s="138" t="s">
        <v>319</v>
      </c>
      <c r="I10" s="254"/>
      <c r="J10" s="254"/>
      <c r="K10" s="254"/>
      <c r="L10" s="254"/>
    </row>
    <row r="11" spans="1:7" ht="40.5" customHeight="1">
      <c r="A11" s="175" t="s">
        <v>3</v>
      </c>
      <c r="B11" s="176">
        <v>2</v>
      </c>
      <c r="C11" s="461">
        <v>1093</v>
      </c>
      <c r="D11" s="177">
        <v>-1596474</v>
      </c>
      <c r="E11" s="177">
        <v>-5271890</v>
      </c>
      <c r="F11" s="177">
        <v>-938601</v>
      </c>
      <c r="G11" s="178">
        <v>-1144322</v>
      </c>
    </row>
    <row r="12" spans="1:12" ht="40.5" customHeight="1">
      <c r="A12" s="7"/>
      <c r="B12" s="35"/>
      <c r="C12" s="35"/>
      <c r="D12" s="381"/>
      <c r="E12" s="381"/>
      <c r="F12" s="381"/>
      <c r="G12" s="381"/>
      <c r="I12" s="36"/>
      <c r="J12" s="36"/>
      <c r="K12" s="36"/>
      <c r="L12" s="36"/>
    </row>
    <row r="13" spans="1:9" ht="40.5" customHeight="1">
      <c r="A13" s="564" t="s">
        <v>110</v>
      </c>
      <c r="B13" s="562" t="s">
        <v>121</v>
      </c>
      <c r="C13" s="562" t="s">
        <v>122</v>
      </c>
      <c r="D13" s="562" t="s">
        <v>123</v>
      </c>
      <c r="E13" s="562" t="s">
        <v>124</v>
      </c>
      <c r="F13" s="495" t="s">
        <v>74</v>
      </c>
      <c r="I13" s="36"/>
    </row>
    <row r="14" spans="1:12" ht="40.5" customHeight="1">
      <c r="A14" s="565"/>
      <c r="B14" s="563"/>
      <c r="C14" s="540"/>
      <c r="D14" s="563"/>
      <c r="E14" s="563"/>
      <c r="F14" s="496"/>
      <c r="I14" s="36"/>
      <c r="J14" s="36"/>
      <c r="K14" s="36"/>
      <c r="L14" s="36"/>
    </row>
    <row r="15" spans="1:13" s="13" customFormat="1" ht="40.5" customHeight="1">
      <c r="A15" s="150" t="s">
        <v>164</v>
      </c>
      <c r="B15" s="129">
        <v>39377734</v>
      </c>
      <c r="C15" s="129">
        <v>39525431</v>
      </c>
      <c r="D15" s="124">
        <v>16510657</v>
      </c>
      <c r="E15" s="124">
        <v>1035323</v>
      </c>
      <c r="F15" s="125">
        <v>1570051</v>
      </c>
      <c r="I15" s="36"/>
      <c r="J15" s="36"/>
      <c r="K15" s="36"/>
      <c r="L15" s="36"/>
      <c r="M15" s="34"/>
    </row>
    <row r="16" spans="1:6" ht="40.5" customHeight="1">
      <c r="A16" s="172" t="s">
        <v>2</v>
      </c>
      <c r="B16" s="133">
        <v>1522528</v>
      </c>
      <c r="C16" s="133">
        <v>1522528</v>
      </c>
      <c r="D16" s="179">
        <v>817534</v>
      </c>
      <c r="E16" s="180" t="s">
        <v>4</v>
      </c>
      <c r="F16" s="181" t="s">
        <v>4</v>
      </c>
    </row>
    <row r="17" spans="1:6" ht="40.5" customHeight="1">
      <c r="A17" s="172" t="s">
        <v>205</v>
      </c>
      <c r="B17" s="133">
        <v>2556539</v>
      </c>
      <c r="C17" s="133">
        <v>2556539</v>
      </c>
      <c r="D17" s="179">
        <v>1157269</v>
      </c>
      <c r="E17" s="181" t="s">
        <v>4</v>
      </c>
      <c r="F17" s="181" t="s">
        <v>4</v>
      </c>
    </row>
    <row r="18" spans="1:6" ht="40.5" customHeight="1">
      <c r="A18" s="172" t="s">
        <v>206</v>
      </c>
      <c r="B18" s="133">
        <v>2978275</v>
      </c>
      <c r="C18" s="133">
        <v>2978275</v>
      </c>
      <c r="D18" s="179">
        <v>1437922</v>
      </c>
      <c r="E18" s="181" t="s">
        <v>4</v>
      </c>
      <c r="F18" s="181" t="s">
        <v>4</v>
      </c>
    </row>
    <row r="19" spans="1:6" ht="40.5" customHeight="1">
      <c r="A19" s="172" t="s">
        <v>207</v>
      </c>
      <c r="B19" s="133">
        <v>9005430</v>
      </c>
      <c r="C19" s="133">
        <v>9030663</v>
      </c>
      <c r="D19" s="179">
        <v>3552570</v>
      </c>
      <c r="E19" s="179">
        <v>263454</v>
      </c>
      <c r="F19" s="181">
        <v>270389</v>
      </c>
    </row>
    <row r="20" spans="1:6" ht="40.5" customHeight="1">
      <c r="A20" s="172" t="s">
        <v>208</v>
      </c>
      <c r="B20" s="133">
        <v>13593790</v>
      </c>
      <c r="C20" s="133">
        <v>13605406</v>
      </c>
      <c r="D20" s="179">
        <v>5329143</v>
      </c>
      <c r="E20" s="179">
        <v>521339</v>
      </c>
      <c r="F20" s="179">
        <v>850481</v>
      </c>
    </row>
    <row r="21" spans="1:13" ht="40.5" customHeight="1">
      <c r="A21" s="172" t="s">
        <v>209</v>
      </c>
      <c r="B21" s="140" t="s">
        <v>280</v>
      </c>
      <c r="C21" s="140" t="s">
        <v>279</v>
      </c>
      <c r="D21" s="140" t="s">
        <v>279</v>
      </c>
      <c r="E21" s="138" t="s">
        <v>324</v>
      </c>
      <c r="F21" s="138" t="s">
        <v>327</v>
      </c>
      <c r="H21" s="37"/>
      <c r="I21" s="93"/>
      <c r="J21" s="93"/>
      <c r="K21" s="93"/>
      <c r="L21" s="93"/>
      <c r="M21" s="37"/>
    </row>
    <row r="22" spans="1:6" ht="40.5" customHeight="1">
      <c r="A22" s="175" t="s">
        <v>3</v>
      </c>
      <c r="B22" s="462">
        <v>-9721172</v>
      </c>
      <c r="C22" s="462">
        <v>-9832020</v>
      </c>
      <c r="D22" s="462">
        <v>-4216219</v>
      </c>
      <c r="E22" s="462">
        <v>-250530</v>
      </c>
      <c r="F22" s="463">
        <v>-449181</v>
      </c>
    </row>
    <row r="23" spans="1:6" ht="14.25">
      <c r="A23" s="37"/>
      <c r="B23" s="254"/>
      <c r="C23" s="254"/>
      <c r="D23" s="254"/>
      <c r="E23" s="254"/>
      <c r="F23" s="254"/>
    </row>
    <row r="24" ht="14.25">
      <c r="A24" s="37"/>
    </row>
    <row r="25" ht="14.25">
      <c r="A25" s="37"/>
    </row>
    <row r="26" spans="1:6" ht="14.25">
      <c r="A26" s="37"/>
      <c r="B26" s="254"/>
      <c r="C26" s="254"/>
      <c r="D26" s="254"/>
      <c r="E26" s="254"/>
      <c r="F26" s="254"/>
    </row>
    <row r="27" spans="1:6" ht="14.25">
      <c r="A27" s="37"/>
      <c r="B27" s="255"/>
      <c r="C27" s="255"/>
      <c r="D27" s="255"/>
      <c r="E27" s="255"/>
      <c r="F27" s="255"/>
    </row>
    <row r="28" spans="1:12" ht="14.25">
      <c r="A28" s="37"/>
      <c r="H28" s="254"/>
      <c r="I28" s="254"/>
      <c r="J28" s="254"/>
      <c r="K28" s="254"/>
      <c r="L28" s="254"/>
    </row>
    <row r="29" ht="14.25">
      <c r="A29" s="37"/>
    </row>
    <row r="30" ht="14.25">
      <c r="A30" s="37"/>
    </row>
    <row r="31" ht="14.25">
      <c r="A31" s="37"/>
    </row>
    <row r="32" ht="14.25">
      <c r="A32" s="37"/>
    </row>
    <row r="33" ht="14.25">
      <c r="A33" s="37"/>
    </row>
    <row r="34" ht="14.25">
      <c r="A34" s="37"/>
    </row>
    <row r="35" ht="14.25">
      <c r="A35" s="37"/>
    </row>
    <row r="36" ht="14.25">
      <c r="A36" s="37"/>
    </row>
  </sheetData>
  <mergeCells count="13">
    <mergeCell ref="E2:E3"/>
    <mergeCell ref="F2:F3"/>
    <mergeCell ref="G2:G3"/>
    <mergeCell ref="F13:F14"/>
    <mergeCell ref="E13:E14"/>
    <mergeCell ref="D13:D14"/>
    <mergeCell ref="B13:B14"/>
    <mergeCell ref="D2:D3"/>
    <mergeCell ref="A2:A3"/>
    <mergeCell ref="B2:B3"/>
    <mergeCell ref="C13:C14"/>
    <mergeCell ref="C2:C3"/>
    <mergeCell ref="A13:A14"/>
  </mergeCells>
  <printOptions/>
  <pageMargins left="0.79" right="0.8" top="0.99" bottom="0.99" header="0.512" footer="0.6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xSplit="1" topLeftCell="B1" activePane="topRight" state="frozen"/>
      <selection pane="topLeft" activeCell="A2" sqref="A2:B3"/>
      <selection pane="topRight" activeCell="A2" sqref="A2:B3"/>
    </sheetView>
  </sheetViews>
  <sheetFormatPr defaultColWidth="9.00390625" defaultRowHeight="13.5"/>
  <cols>
    <col min="1" max="1" width="10.00390625" style="34" customWidth="1"/>
    <col min="2" max="9" width="9.625" style="34" customWidth="1"/>
    <col min="10" max="10" width="9.50390625" style="44" customWidth="1"/>
    <col min="11" max="16" width="9.50390625" style="34" customWidth="1"/>
    <col min="17" max="16384" width="9.00390625" style="34" customWidth="1"/>
  </cols>
  <sheetData>
    <row r="1" spans="1:10" s="13" customFormat="1" ht="22.5" customHeight="1">
      <c r="A1" s="12" t="s">
        <v>390</v>
      </c>
      <c r="I1" s="57" t="s">
        <v>109</v>
      </c>
      <c r="J1" s="497"/>
    </row>
    <row r="2" spans="1:9" ht="17.25" customHeight="1">
      <c r="A2" s="564" t="s">
        <v>110</v>
      </c>
      <c r="B2" s="570" t="s">
        <v>46</v>
      </c>
      <c r="C2" s="82">
        <v>9</v>
      </c>
      <c r="D2" s="82">
        <v>10</v>
      </c>
      <c r="E2" s="82">
        <v>12</v>
      </c>
      <c r="F2" s="82">
        <v>13</v>
      </c>
      <c r="G2" s="82">
        <v>14</v>
      </c>
      <c r="H2" s="82">
        <v>15</v>
      </c>
      <c r="I2" s="86">
        <v>16</v>
      </c>
    </row>
    <row r="3" spans="1:9" ht="32.25" customHeight="1">
      <c r="A3" s="565"/>
      <c r="B3" s="571"/>
      <c r="C3" s="83" t="s">
        <v>111</v>
      </c>
      <c r="D3" s="84" t="s">
        <v>47</v>
      </c>
      <c r="E3" s="83" t="s">
        <v>93</v>
      </c>
      <c r="F3" s="83" t="s">
        <v>94</v>
      </c>
      <c r="G3" s="83" t="s">
        <v>95</v>
      </c>
      <c r="H3" s="85" t="s">
        <v>112</v>
      </c>
      <c r="I3" s="87" t="s">
        <v>97</v>
      </c>
    </row>
    <row r="4" spans="1:10" s="13" customFormat="1" ht="22.5" customHeight="1">
      <c r="A4" s="121" t="s">
        <v>333</v>
      </c>
      <c r="B4" s="182">
        <f>J4+J15+J26</f>
        <v>524</v>
      </c>
      <c r="C4" s="182">
        <f aca="true" t="shared" si="0" ref="C4:I4">SUM(C5:C11)</f>
        <v>23</v>
      </c>
      <c r="D4" s="182">
        <f t="shared" si="0"/>
        <v>3</v>
      </c>
      <c r="E4" s="182">
        <f t="shared" si="0"/>
        <v>15</v>
      </c>
      <c r="F4" s="182">
        <f t="shared" si="0"/>
        <v>64</v>
      </c>
      <c r="G4" s="182">
        <f t="shared" si="0"/>
        <v>97</v>
      </c>
      <c r="H4" s="182">
        <f t="shared" si="0"/>
        <v>5</v>
      </c>
      <c r="I4" s="183">
        <f t="shared" si="0"/>
        <v>11</v>
      </c>
      <c r="J4" s="497">
        <f>SUM(C4:I4)</f>
        <v>218</v>
      </c>
    </row>
    <row r="5" spans="1:17" ht="22.5" customHeight="1">
      <c r="A5" s="119" t="s">
        <v>334</v>
      </c>
      <c r="B5" s="156">
        <f>J5+J16+J27</f>
        <v>252</v>
      </c>
      <c r="C5" s="156">
        <v>10</v>
      </c>
      <c r="D5" s="156">
        <v>2</v>
      </c>
      <c r="E5" s="156">
        <v>5</v>
      </c>
      <c r="F5" s="156">
        <v>26</v>
      </c>
      <c r="G5" s="156">
        <v>50</v>
      </c>
      <c r="H5" s="156">
        <v>2</v>
      </c>
      <c r="I5" s="185">
        <v>7</v>
      </c>
      <c r="J5" s="44">
        <f>SUM(C5:I5)</f>
        <v>102</v>
      </c>
      <c r="Q5" s="35"/>
    </row>
    <row r="6" spans="1:17" ht="22.5" customHeight="1">
      <c r="A6" s="119" t="s">
        <v>335</v>
      </c>
      <c r="B6" s="156">
        <f>J6+J17+J28</f>
        <v>117</v>
      </c>
      <c r="C6" s="156">
        <v>5</v>
      </c>
      <c r="D6" s="156">
        <v>1</v>
      </c>
      <c r="E6" s="156">
        <v>4</v>
      </c>
      <c r="F6" s="156">
        <v>19</v>
      </c>
      <c r="G6" s="156">
        <v>15</v>
      </c>
      <c r="H6" s="156">
        <v>2</v>
      </c>
      <c r="I6" s="185">
        <v>2</v>
      </c>
      <c r="J6" s="44">
        <f aca="true" t="shared" si="1" ref="J6:J11">SUM(C6:I6)</f>
        <v>48</v>
      </c>
      <c r="Q6" s="35"/>
    </row>
    <row r="7" spans="1:17" ht="22.5" customHeight="1">
      <c r="A7" s="119" t="s">
        <v>336</v>
      </c>
      <c r="B7" s="156">
        <v>60</v>
      </c>
      <c r="C7" s="156">
        <v>2</v>
      </c>
      <c r="D7" s="156" t="s">
        <v>4</v>
      </c>
      <c r="E7" s="156">
        <v>3</v>
      </c>
      <c r="F7" s="156">
        <v>7</v>
      </c>
      <c r="G7" s="156">
        <v>14</v>
      </c>
      <c r="H7" s="156">
        <v>1</v>
      </c>
      <c r="I7" s="185" t="s">
        <v>4</v>
      </c>
      <c r="J7" s="44">
        <f t="shared" si="1"/>
        <v>27</v>
      </c>
      <c r="Q7" s="35"/>
    </row>
    <row r="8" spans="1:17" ht="22.5" customHeight="1">
      <c r="A8" s="119" t="s">
        <v>337</v>
      </c>
      <c r="B8" s="156">
        <f>J8+J19+J30</f>
        <v>70</v>
      </c>
      <c r="C8" s="156">
        <v>3</v>
      </c>
      <c r="D8" s="156" t="s">
        <v>4</v>
      </c>
      <c r="E8" s="156">
        <v>1</v>
      </c>
      <c r="F8" s="156">
        <v>10</v>
      </c>
      <c r="G8" s="156">
        <v>11</v>
      </c>
      <c r="H8" s="156" t="s">
        <v>4</v>
      </c>
      <c r="I8" s="185">
        <v>2</v>
      </c>
      <c r="J8" s="44">
        <f t="shared" si="1"/>
        <v>27</v>
      </c>
      <c r="Q8" s="35"/>
    </row>
    <row r="9" spans="1:17" ht="22.5" customHeight="1">
      <c r="A9" s="119" t="s">
        <v>338</v>
      </c>
      <c r="B9" s="156">
        <f>J9+J20+J31</f>
        <v>20</v>
      </c>
      <c r="C9" s="156">
        <v>3</v>
      </c>
      <c r="D9" s="156" t="s">
        <v>4</v>
      </c>
      <c r="E9" s="156">
        <v>2</v>
      </c>
      <c r="F9" s="156">
        <v>2</v>
      </c>
      <c r="G9" s="156">
        <v>5</v>
      </c>
      <c r="H9" s="156" t="s">
        <v>4</v>
      </c>
      <c r="I9" s="185" t="s">
        <v>4</v>
      </c>
      <c r="J9" s="44">
        <f t="shared" si="1"/>
        <v>12</v>
      </c>
      <c r="Q9" s="35"/>
    </row>
    <row r="10" spans="1:17" ht="22.5" customHeight="1">
      <c r="A10" s="119" t="s">
        <v>339</v>
      </c>
      <c r="B10" s="156">
        <f>J10+J21+J32</f>
        <v>3</v>
      </c>
      <c r="C10" s="156" t="s">
        <v>4</v>
      </c>
      <c r="D10" s="156" t="s">
        <v>4</v>
      </c>
      <c r="E10" s="156" t="s">
        <v>4</v>
      </c>
      <c r="F10" s="156" t="s">
        <v>4</v>
      </c>
      <c r="G10" s="156">
        <v>1</v>
      </c>
      <c r="H10" s="156" t="s">
        <v>4</v>
      </c>
      <c r="I10" s="185" t="s">
        <v>4</v>
      </c>
      <c r="J10" s="44">
        <f t="shared" si="1"/>
        <v>1</v>
      </c>
      <c r="Q10" s="35"/>
    </row>
    <row r="11" spans="1:17" ht="22.5" customHeight="1">
      <c r="A11" s="102" t="s">
        <v>113</v>
      </c>
      <c r="B11" s="189">
        <f>J11+J22+J33</f>
        <v>2</v>
      </c>
      <c r="C11" s="165" t="s">
        <v>4</v>
      </c>
      <c r="D11" s="165" t="s">
        <v>4</v>
      </c>
      <c r="E11" s="165" t="s">
        <v>4</v>
      </c>
      <c r="F11" s="165" t="s">
        <v>4</v>
      </c>
      <c r="G11" s="165">
        <v>1</v>
      </c>
      <c r="H11" s="165" t="s">
        <v>4</v>
      </c>
      <c r="I11" s="188" t="s">
        <v>4</v>
      </c>
      <c r="J11" s="44">
        <f t="shared" si="1"/>
        <v>1</v>
      </c>
      <c r="Q11" s="35"/>
    </row>
    <row r="12" spans="1:17" ht="22.5" customHeight="1">
      <c r="A12" s="7"/>
      <c r="B12" s="35"/>
      <c r="C12" s="35"/>
      <c r="D12" s="35"/>
      <c r="E12" s="35"/>
      <c r="F12" s="35"/>
      <c r="G12" s="35"/>
      <c r="H12" s="35"/>
      <c r="I12" s="35"/>
      <c r="J12" s="498"/>
      <c r="K12" s="5"/>
      <c r="L12" s="5"/>
      <c r="M12" s="5"/>
      <c r="N12" s="5"/>
      <c r="O12" s="5"/>
      <c r="P12" s="5"/>
      <c r="Q12" s="35"/>
    </row>
    <row r="13" spans="1:9" ht="17.25" customHeight="1">
      <c r="A13" s="564" t="s">
        <v>110</v>
      </c>
      <c r="B13" s="82">
        <v>17</v>
      </c>
      <c r="C13" s="82">
        <v>18</v>
      </c>
      <c r="D13" s="82">
        <v>19</v>
      </c>
      <c r="E13" s="82">
        <v>20</v>
      </c>
      <c r="F13" s="82">
        <v>22</v>
      </c>
      <c r="G13" s="82">
        <v>23</v>
      </c>
      <c r="H13" s="82">
        <v>24</v>
      </c>
      <c r="I13" s="86">
        <v>25</v>
      </c>
    </row>
    <row r="14" spans="1:9" ht="32.25" customHeight="1">
      <c r="A14" s="565"/>
      <c r="B14" s="84" t="s">
        <v>100</v>
      </c>
      <c r="C14" s="85" t="s">
        <v>114</v>
      </c>
      <c r="D14" s="84" t="s">
        <v>48</v>
      </c>
      <c r="E14" s="84" t="s">
        <v>49</v>
      </c>
      <c r="F14" s="85" t="s">
        <v>115</v>
      </c>
      <c r="G14" s="84" t="s">
        <v>116</v>
      </c>
      <c r="H14" s="84" t="s">
        <v>101</v>
      </c>
      <c r="I14" s="88" t="s">
        <v>102</v>
      </c>
    </row>
    <row r="15" spans="1:10" s="13" customFormat="1" ht="22.5" customHeight="1">
      <c r="A15" s="121" t="s">
        <v>340</v>
      </c>
      <c r="B15" s="182">
        <f>SUM(B16:B22)</f>
        <v>2</v>
      </c>
      <c r="C15" s="182">
        <f aca="true" t="shared" si="2" ref="C15:I15">SUM(C16:C22)</f>
        <v>1</v>
      </c>
      <c r="D15" s="182">
        <f t="shared" si="2"/>
        <v>43</v>
      </c>
      <c r="E15" s="182">
        <f t="shared" si="2"/>
        <v>5</v>
      </c>
      <c r="F15" s="182">
        <f t="shared" si="2"/>
        <v>15</v>
      </c>
      <c r="G15" s="182">
        <f t="shared" si="2"/>
        <v>8</v>
      </c>
      <c r="H15" s="182">
        <f t="shared" si="2"/>
        <v>10</v>
      </c>
      <c r="I15" s="183">
        <f t="shared" si="2"/>
        <v>68</v>
      </c>
      <c r="J15" s="497">
        <f>SUM(B15:I15)</f>
        <v>152</v>
      </c>
    </row>
    <row r="16" spans="1:10" ht="22.5" customHeight="1">
      <c r="A16" s="119" t="s">
        <v>2</v>
      </c>
      <c r="B16" s="156">
        <v>1</v>
      </c>
      <c r="C16" s="156" t="s">
        <v>4</v>
      </c>
      <c r="D16" s="156">
        <v>24</v>
      </c>
      <c r="E16" s="156">
        <v>4</v>
      </c>
      <c r="F16" s="156">
        <v>7</v>
      </c>
      <c r="G16" s="156">
        <v>2</v>
      </c>
      <c r="H16" s="184">
        <v>6</v>
      </c>
      <c r="I16" s="185">
        <v>33</v>
      </c>
      <c r="J16" s="497">
        <f aca="true" t="shared" si="3" ref="J16:J22">SUM(B16:I16)</f>
        <v>77</v>
      </c>
    </row>
    <row r="17" spans="1:10" ht="22.5" customHeight="1">
      <c r="A17" s="119" t="s">
        <v>341</v>
      </c>
      <c r="B17" s="156" t="s">
        <v>4</v>
      </c>
      <c r="C17" s="156">
        <v>1</v>
      </c>
      <c r="D17" s="156">
        <v>9</v>
      </c>
      <c r="E17" s="156" t="s">
        <v>4</v>
      </c>
      <c r="F17" s="156">
        <v>3</v>
      </c>
      <c r="G17" s="156">
        <v>3</v>
      </c>
      <c r="H17" s="467" t="s">
        <v>4</v>
      </c>
      <c r="I17" s="185">
        <v>15</v>
      </c>
      <c r="J17" s="497">
        <f t="shared" si="3"/>
        <v>31</v>
      </c>
    </row>
    <row r="18" spans="1:10" ht="22.5" customHeight="1">
      <c r="A18" s="119" t="s">
        <v>342</v>
      </c>
      <c r="B18" s="156">
        <v>1</v>
      </c>
      <c r="C18" s="156" t="s">
        <v>4</v>
      </c>
      <c r="D18" s="156">
        <v>1</v>
      </c>
      <c r="E18" s="156">
        <v>1</v>
      </c>
      <c r="F18" s="156">
        <v>2</v>
      </c>
      <c r="G18" s="156">
        <v>1</v>
      </c>
      <c r="H18" s="156">
        <v>1</v>
      </c>
      <c r="I18" s="186">
        <v>8</v>
      </c>
      <c r="J18" s="497">
        <f t="shared" si="3"/>
        <v>15</v>
      </c>
    </row>
    <row r="19" spans="1:10" ht="22.5" customHeight="1">
      <c r="A19" s="119" t="s">
        <v>343</v>
      </c>
      <c r="B19" s="156" t="s">
        <v>4</v>
      </c>
      <c r="C19" s="156" t="s">
        <v>4</v>
      </c>
      <c r="D19" s="156">
        <v>8</v>
      </c>
      <c r="E19" s="156" t="s">
        <v>4</v>
      </c>
      <c r="F19" s="156">
        <v>3</v>
      </c>
      <c r="G19" s="156">
        <v>1</v>
      </c>
      <c r="H19" s="156">
        <v>3</v>
      </c>
      <c r="I19" s="185">
        <v>10</v>
      </c>
      <c r="J19" s="497">
        <f t="shared" si="3"/>
        <v>25</v>
      </c>
    </row>
    <row r="20" spans="1:10" ht="22.5" customHeight="1">
      <c r="A20" s="119" t="s">
        <v>344</v>
      </c>
      <c r="B20" s="156" t="s">
        <v>4</v>
      </c>
      <c r="C20" s="156" t="s">
        <v>4</v>
      </c>
      <c r="D20" s="156">
        <v>1</v>
      </c>
      <c r="E20" s="156" t="s">
        <v>4</v>
      </c>
      <c r="F20" s="156" t="s">
        <v>4</v>
      </c>
      <c r="G20" s="156">
        <v>1</v>
      </c>
      <c r="H20" s="467" t="s">
        <v>4</v>
      </c>
      <c r="I20" s="468" t="s">
        <v>4</v>
      </c>
      <c r="J20" s="497">
        <f t="shared" si="3"/>
        <v>2</v>
      </c>
    </row>
    <row r="21" spans="1:10" ht="22.5" customHeight="1">
      <c r="A21" s="119" t="s">
        <v>345</v>
      </c>
      <c r="B21" s="156" t="s">
        <v>4</v>
      </c>
      <c r="C21" s="156" t="s">
        <v>4</v>
      </c>
      <c r="D21" s="156" t="s">
        <v>4</v>
      </c>
      <c r="E21" s="156" t="s">
        <v>4</v>
      </c>
      <c r="F21" s="156" t="s">
        <v>4</v>
      </c>
      <c r="G21" s="156" t="s">
        <v>4</v>
      </c>
      <c r="H21" s="467" t="s">
        <v>4</v>
      </c>
      <c r="I21" s="185">
        <v>1</v>
      </c>
      <c r="J21" s="497">
        <f t="shared" si="3"/>
        <v>1</v>
      </c>
    </row>
    <row r="22" spans="1:10" ht="22.5" customHeight="1">
      <c r="A22" s="102" t="s">
        <v>113</v>
      </c>
      <c r="B22" s="165" t="s">
        <v>4</v>
      </c>
      <c r="C22" s="165" t="s">
        <v>4</v>
      </c>
      <c r="D22" s="165" t="s">
        <v>4</v>
      </c>
      <c r="E22" s="165" t="s">
        <v>4</v>
      </c>
      <c r="F22" s="165" t="s">
        <v>4</v>
      </c>
      <c r="G22" s="165" t="s">
        <v>4</v>
      </c>
      <c r="H22" s="187" t="s">
        <v>4</v>
      </c>
      <c r="I22" s="188">
        <v>1</v>
      </c>
      <c r="J22" s="497">
        <f t="shared" si="3"/>
        <v>1</v>
      </c>
    </row>
    <row r="23" ht="22.5" customHeight="1"/>
    <row r="24" spans="1:8" ht="17.25" customHeight="1">
      <c r="A24" s="564" t="s">
        <v>110</v>
      </c>
      <c r="B24" s="82">
        <v>26</v>
      </c>
      <c r="C24" s="82">
        <v>27</v>
      </c>
      <c r="D24" s="82">
        <v>28</v>
      </c>
      <c r="E24" s="82">
        <v>29</v>
      </c>
      <c r="F24" s="82">
        <v>30</v>
      </c>
      <c r="G24" s="82">
        <v>31</v>
      </c>
      <c r="H24" s="86">
        <v>32</v>
      </c>
    </row>
    <row r="25" spans="1:8" ht="32.25" customHeight="1">
      <c r="A25" s="565"/>
      <c r="B25" s="83" t="s">
        <v>103</v>
      </c>
      <c r="C25" s="83" t="s">
        <v>104</v>
      </c>
      <c r="D25" s="83" t="s">
        <v>105</v>
      </c>
      <c r="E25" s="83" t="s">
        <v>106</v>
      </c>
      <c r="F25" s="84" t="s">
        <v>117</v>
      </c>
      <c r="G25" s="83" t="s">
        <v>108</v>
      </c>
      <c r="H25" s="88" t="s">
        <v>83</v>
      </c>
    </row>
    <row r="26" spans="1:10" s="13" customFormat="1" ht="22.5" customHeight="1">
      <c r="A26" s="121" t="s">
        <v>346</v>
      </c>
      <c r="B26" s="182">
        <f>SUM(B27:B33)</f>
        <v>63</v>
      </c>
      <c r="C26" s="182">
        <f aca="true" t="shared" si="4" ref="C26:H26">SUM(C27:C33)</f>
        <v>13</v>
      </c>
      <c r="D26" s="182">
        <f t="shared" si="4"/>
        <v>3</v>
      </c>
      <c r="E26" s="182">
        <f t="shared" si="4"/>
        <v>22</v>
      </c>
      <c r="F26" s="182">
        <f t="shared" si="4"/>
        <v>36</v>
      </c>
      <c r="G26" s="182">
        <f t="shared" si="4"/>
        <v>10</v>
      </c>
      <c r="H26" s="183">
        <f t="shared" si="4"/>
        <v>7</v>
      </c>
      <c r="J26" s="497">
        <f>SUM(B26:H26)</f>
        <v>154</v>
      </c>
    </row>
    <row r="27" spans="1:10" ht="22.5" customHeight="1">
      <c r="A27" s="119" t="s">
        <v>2</v>
      </c>
      <c r="B27" s="156">
        <v>29</v>
      </c>
      <c r="C27" s="156">
        <v>3</v>
      </c>
      <c r="D27" s="156">
        <v>1</v>
      </c>
      <c r="E27" s="156">
        <v>10</v>
      </c>
      <c r="F27" s="156">
        <v>21</v>
      </c>
      <c r="G27" s="186">
        <v>4</v>
      </c>
      <c r="H27" s="185">
        <v>5</v>
      </c>
      <c r="J27" s="497">
        <f aca="true" t="shared" si="5" ref="J27:J33">SUM(B27:H27)</f>
        <v>73</v>
      </c>
    </row>
    <row r="28" spans="1:10" ht="22.5" customHeight="1">
      <c r="A28" s="119" t="s">
        <v>347</v>
      </c>
      <c r="B28" s="156">
        <v>19</v>
      </c>
      <c r="C28" s="156">
        <v>5</v>
      </c>
      <c r="D28" s="156">
        <v>1</v>
      </c>
      <c r="E28" s="156">
        <v>4</v>
      </c>
      <c r="F28" s="156">
        <v>7</v>
      </c>
      <c r="G28" s="185" t="s">
        <v>4</v>
      </c>
      <c r="H28" s="185">
        <v>2</v>
      </c>
      <c r="J28" s="497">
        <f t="shared" si="5"/>
        <v>38</v>
      </c>
    </row>
    <row r="29" spans="1:10" ht="22.5" customHeight="1">
      <c r="A29" s="119" t="s">
        <v>348</v>
      </c>
      <c r="B29" s="156">
        <v>6</v>
      </c>
      <c r="C29" s="156">
        <v>1</v>
      </c>
      <c r="D29" s="156" t="s">
        <v>4</v>
      </c>
      <c r="E29" s="156">
        <v>4</v>
      </c>
      <c r="F29" s="156">
        <v>4</v>
      </c>
      <c r="G29" s="186">
        <v>3</v>
      </c>
      <c r="H29" s="185" t="s">
        <v>4</v>
      </c>
      <c r="J29" s="497">
        <f t="shared" si="5"/>
        <v>18</v>
      </c>
    </row>
    <row r="30" spans="1:10" ht="22.5" customHeight="1">
      <c r="A30" s="119" t="s">
        <v>349</v>
      </c>
      <c r="B30" s="156">
        <v>6</v>
      </c>
      <c r="C30" s="156">
        <v>2</v>
      </c>
      <c r="D30" s="156">
        <v>1</v>
      </c>
      <c r="E30" s="156">
        <v>4</v>
      </c>
      <c r="F30" s="156">
        <v>2</v>
      </c>
      <c r="G30" s="156">
        <v>3</v>
      </c>
      <c r="H30" s="185" t="s">
        <v>4</v>
      </c>
      <c r="J30" s="497">
        <f t="shared" si="5"/>
        <v>18</v>
      </c>
    </row>
    <row r="31" spans="1:10" ht="22.5" customHeight="1">
      <c r="A31" s="119" t="s">
        <v>350</v>
      </c>
      <c r="B31" s="156">
        <v>3</v>
      </c>
      <c r="C31" s="156">
        <v>1</v>
      </c>
      <c r="D31" s="156" t="s">
        <v>4</v>
      </c>
      <c r="E31" s="156" t="s">
        <v>4</v>
      </c>
      <c r="F31" s="156">
        <v>2</v>
      </c>
      <c r="G31" s="185" t="s">
        <v>4</v>
      </c>
      <c r="H31" s="185" t="s">
        <v>4</v>
      </c>
      <c r="J31" s="497">
        <f t="shared" si="5"/>
        <v>6</v>
      </c>
    </row>
    <row r="32" spans="1:10" ht="22.5" customHeight="1">
      <c r="A32" s="119" t="s">
        <v>351</v>
      </c>
      <c r="B32" s="156" t="s">
        <v>4</v>
      </c>
      <c r="C32" s="156">
        <v>1</v>
      </c>
      <c r="D32" s="156" t="s">
        <v>4</v>
      </c>
      <c r="E32" s="156" t="s">
        <v>4</v>
      </c>
      <c r="F32" s="156" t="s">
        <v>4</v>
      </c>
      <c r="G32" s="185" t="s">
        <v>4</v>
      </c>
      <c r="H32" s="185" t="s">
        <v>4</v>
      </c>
      <c r="I32" s="5"/>
      <c r="J32" s="497">
        <f t="shared" si="5"/>
        <v>1</v>
      </c>
    </row>
    <row r="33" spans="1:10" ht="22.5" customHeight="1">
      <c r="A33" s="102" t="s">
        <v>113</v>
      </c>
      <c r="B33" s="165" t="s">
        <v>4</v>
      </c>
      <c r="C33" s="165" t="s">
        <v>4</v>
      </c>
      <c r="D33" s="165" t="s">
        <v>4</v>
      </c>
      <c r="E33" s="165" t="s">
        <v>4</v>
      </c>
      <c r="F33" s="165" t="s">
        <v>4</v>
      </c>
      <c r="G33" s="165" t="s">
        <v>4</v>
      </c>
      <c r="H33" s="188" t="s">
        <v>4</v>
      </c>
      <c r="J33" s="497">
        <f t="shared" si="5"/>
        <v>0</v>
      </c>
    </row>
  </sheetData>
  <mergeCells count="4">
    <mergeCell ref="A13:A14"/>
    <mergeCell ref="A2:A3"/>
    <mergeCell ref="B2:B3"/>
    <mergeCell ref="A24:A25"/>
  </mergeCells>
  <printOptions/>
  <pageMargins left="0.79" right="0.8" top="0.97" bottom="0.97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SheetLayoutView="75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"/>
    </sheetView>
  </sheetViews>
  <sheetFormatPr defaultColWidth="9.00390625" defaultRowHeight="35.25" customHeight="1"/>
  <cols>
    <col min="1" max="1" width="3.25390625" style="23" customWidth="1"/>
    <col min="2" max="2" width="10.125" style="23" customWidth="1"/>
    <col min="3" max="3" width="7.625" style="23" customWidth="1"/>
    <col min="4" max="4" width="9.75390625" style="23" customWidth="1"/>
    <col min="5" max="7" width="7.625" style="23" customWidth="1"/>
    <col min="8" max="8" width="8.50390625" style="23" customWidth="1"/>
    <col min="9" max="9" width="7.625" style="23" customWidth="1"/>
    <col min="10" max="10" width="10.375" style="24" customWidth="1"/>
    <col min="11" max="13" width="7.625" style="23" customWidth="1"/>
    <col min="14" max="14" width="9.25390625" style="23" customWidth="1"/>
    <col min="15" max="15" width="7.625" style="23" customWidth="1"/>
    <col min="16" max="18" width="10.125" style="23" customWidth="1"/>
    <col min="19" max="16384" width="9.00390625" style="23" customWidth="1"/>
  </cols>
  <sheetData>
    <row r="1" spans="1:10" s="18" customFormat="1" ht="35.25" customHeight="1">
      <c r="A1" s="17" t="s">
        <v>177</v>
      </c>
      <c r="B1" s="17"/>
      <c r="C1" s="17"/>
      <c r="J1" s="19"/>
    </row>
    <row r="2" spans="1:15" ht="35.25" customHeight="1">
      <c r="A2" s="578" t="s">
        <v>76</v>
      </c>
      <c r="B2" s="579"/>
      <c r="C2" s="599" t="s">
        <v>68</v>
      </c>
      <c r="D2" s="586" t="s">
        <v>56</v>
      </c>
      <c r="E2" s="500"/>
      <c r="F2" s="500"/>
      <c r="G2" s="500"/>
      <c r="H2" s="500"/>
      <c r="I2" s="500"/>
      <c r="J2" s="584" t="s">
        <v>57</v>
      </c>
      <c r="K2" s="585"/>
      <c r="L2" s="585"/>
      <c r="M2" s="585"/>
      <c r="N2" s="585"/>
      <c r="O2" s="585"/>
    </row>
    <row r="3" spans="1:15" ht="35.25" customHeight="1">
      <c r="A3" s="580"/>
      <c r="B3" s="581"/>
      <c r="C3" s="600"/>
      <c r="D3" s="573" t="s">
        <v>82</v>
      </c>
      <c r="E3" s="590" t="s">
        <v>58</v>
      </c>
      <c r="F3" s="591"/>
      <c r="G3" s="573" t="s">
        <v>66</v>
      </c>
      <c r="H3" s="572" t="s">
        <v>63</v>
      </c>
      <c r="I3" s="573" t="s">
        <v>65</v>
      </c>
      <c r="J3" s="594" t="s">
        <v>82</v>
      </c>
      <c r="K3" s="572" t="s">
        <v>60</v>
      </c>
      <c r="L3" s="588" t="s">
        <v>64</v>
      </c>
      <c r="M3" s="572" t="s">
        <v>155</v>
      </c>
      <c r="N3" s="573" t="s">
        <v>61</v>
      </c>
      <c r="O3" s="592" t="s">
        <v>83</v>
      </c>
    </row>
    <row r="4" spans="1:15" ht="35.25" customHeight="1">
      <c r="A4" s="582"/>
      <c r="B4" s="583"/>
      <c r="C4" s="190" t="s">
        <v>69</v>
      </c>
      <c r="D4" s="574"/>
      <c r="E4" s="25" t="s">
        <v>59</v>
      </c>
      <c r="F4" s="25" t="s">
        <v>62</v>
      </c>
      <c r="G4" s="574"/>
      <c r="H4" s="502"/>
      <c r="I4" s="574"/>
      <c r="J4" s="595"/>
      <c r="K4" s="502"/>
      <c r="L4" s="589"/>
      <c r="M4" s="587"/>
      <c r="N4" s="574"/>
      <c r="O4" s="593"/>
    </row>
    <row r="5" spans="1:16" s="18" customFormat="1" ht="35.25" customHeight="1">
      <c r="A5" s="577" t="s">
        <v>189</v>
      </c>
      <c r="B5" s="577"/>
      <c r="C5" s="473">
        <f>C7+C20</f>
        <v>95</v>
      </c>
      <c r="D5" s="473">
        <f aca="true" t="shared" si="0" ref="D5:O5">D7+D20</f>
        <v>33088</v>
      </c>
      <c r="E5" s="473">
        <f t="shared" si="0"/>
        <v>31</v>
      </c>
      <c r="F5" s="473">
        <f t="shared" si="0"/>
        <v>1329</v>
      </c>
      <c r="G5" s="473">
        <f t="shared" si="0"/>
        <v>16551</v>
      </c>
      <c r="H5" s="473">
        <v>135</v>
      </c>
      <c r="I5" s="473">
        <f t="shared" si="0"/>
        <v>15042</v>
      </c>
      <c r="J5" s="473">
        <f t="shared" si="0"/>
        <v>33088</v>
      </c>
      <c r="K5" s="473">
        <f t="shared" si="0"/>
        <v>946</v>
      </c>
      <c r="L5" s="473">
        <f>L7</f>
        <v>250</v>
      </c>
      <c r="M5" s="473">
        <f t="shared" si="0"/>
        <v>12468</v>
      </c>
      <c r="N5" s="473">
        <f t="shared" si="0"/>
        <v>16858</v>
      </c>
      <c r="O5" s="474">
        <f t="shared" si="0"/>
        <v>2566</v>
      </c>
      <c r="P5" s="471"/>
    </row>
    <row r="6" spans="1:16" s="18" customFormat="1" ht="19.5" customHeight="1">
      <c r="A6" s="456"/>
      <c r="B6" s="456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4"/>
      <c r="P6" s="471"/>
    </row>
    <row r="7" spans="1:16" s="61" customFormat="1" ht="35.25" customHeight="1">
      <c r="A7" s="575" t="s">
        <v>84</v>
      </c>
      <c r="B7" s="576"/>
      <c r="C7" s="473">
        <v>47</v>
      </c>
      <c r="D7" s="473">
        <v>19911</v>
      </c>
      <c r="E7" s="473">
        <v>29</v>
      </c>
      <c r="F7" s="473">
        <v>211</v>
      </c>
      <c r="G7" s="473">
        <v>6628</v>
      </c>
      <c r="H7" s="473">
        <v>135</v>
      </c>
      <c r="I7" s="473">
        <v>12908</v>
      </c>
      <c r="J7" s="473">
        <v>19911</v>
      </c>
      <c r="K7" s="473">
        <v>415</v>
      </c>
      <c r="L7" s="473">
        <v>250</v>
      </c>
      <c r="M7" s="473">
        <v>11585</v>
      </c>
      <c r="N7" s="473">
        <v>6847</v>
      </c>
      <c r="O7" s="474">
        <v>814</v>
      </c>
      <c r="P7" s="71"/>
    </row>
    <row r="8" spans="1:16" ht="35.25" customHeight="1">
      <c r="A8" s="191">
        <v>9</v>
      </c>
      <c r="B8" s="220" t="s">
        <v>27</v>
      </c>
      <c r="C8" s="193">
        <v>7</v>
      </c>
      <c r="D8" s="192">
        <v>629</v>
      </c>
      <c r="E8" s="193" t="s">
        <v>4</v>
      </c>
      <c r="F8" s="192">
        <v>62</v>
      </c>
      <c r="G8" s="193">
        <v>567</v>
      </c>
      <c r="H8" s="193" t="s">
        <v>210</v>
      </c>
      <c r="I8" s="193" t="s">
        <v>210</v>
      </c>
      <c r="J8" s="193">
        <v>629</v>
      </c>
      <c r="K8" s="193">
        <v>37</v>
      </c>
      <c r="L8" s="193">
        <v>226</v>
      </c>
      <c r="M8" s="192">
        <v>183</v>
      </c>
      <c r="N8" s="192">
        <v>139</v>
      </c>
      <c r="O8" s="194">
        <v>44</v>
      </c>
      <c r="P8" s="30"/>
    </row>
    <row r="9" spans="1:16" ht="35.25" customHeight="1">
      <c r="A9" s="191">
        <v>10</v>
      </c>
      <c r="B9" s="221" t="s">
        <v>28</v>
      </c>
      <c r="C9" s="193" t="s">
        <v>4</v>
      </c>
      <c r="D9" s="193" t="s">
        <v>4</v>
      </c>
      <c r="E9" s="193" t="s">
        <v>4</v>
      </c>
      <c r="F9" s="193" t="s">
        <v>4</v>
      </c>
      <c r="G9" s="193" t="s">
        <v>4</v>
      </c>
      <c r="H9" s="193" t="s">
        <v>4</v>
      </c>
      <c r="I9" s="193" t="s">
        <v>4</v>
      </c>
      <c r="J9" s="193" t="s">
        <v>4</v>
      </c>
      <c r="K9" s="193" t="s">
        <v>4</v>
      </c>
      <c r="L9" s="193" t="s">
        <v>4</v>
      </c>
      <c r="M9" s="193" t="s">
        <v>4</v>
      </c>
      <c r="N9" s="193" t="s">
        <v>4</v>
      </c>
      <c r="O9" s="195" t="s">
        <v>4</v>
      </c>
      <c r="P9" s="30"/>
    </row>
    <row r="10" spans="1:16" ht="35.25" customHeight="1">
      <c r="A10" s="191">
        <v>12</v>
      </c>
      <c r="B10" s="220" t="s">
        <v>366</v>
      </c>
      <c r="C10" s="193">
        <v>1</v>
      </c>
      <c r="D10" s="192" t="s">
        <v>367</v>
      </c>
      <c r="E10" s="193" t="s">
        <v>4</v>
      </c>
      <c r="F10" s="192" t="s">
        <v>367</v>
      </c>
      <c r="G10" s="193" t="s">
        <v>4</v>
      </c>
      <c r="H10" s="193" t="s">
        <v>4</v>
      </c>
      <c r="I10" s="193" t="s">
        <v>4</v>
      </c>
      <c r="J10" s="192" t="s">
        <v>367</v>
      </c>
      <c r="K10" s="193" t="s">
        <v>4</v>
      </c>
      <c r="L10" s="193" t="s">
        <v>4</v>
      </c>
      <c r="M10" s="193" t="s">
        <v>4</v>
      </c>
      <c r="N10" s="193" t="s">
        <v>4</v>
      </c>
      <c r="O10" s="194" t="s">
        <v>367</v>
      </c>
      <c r="P10" s="30"/>
    </row>
    <row r="11" spans="1:16" ht="35.25" customHeight="1">
      <c r="A11" s="191">
        <v>13</v>
      </c>
      <c r="B11" s="220" t="s">
        <v>368</v>
      </c>
      <c r="C11" s="193">
        <v>9</v>
      </c>
      <c r="D11" s="192">
        <v>80</v>
      </c>
      <c r="E11" s="193" t="s">
        <v>4</v>
      </c>
      <c r="F11" s="192">
        <v>28</v>
      </c>
      <c r="G11" s="192">
        <v>52</v>
      </c>
      <c r="H11" s="192" t="s">
        <v>210</v>
      </c>
      <c r="I11" s="193" t="s">
        <v>4</v>
      </c>
      <c r="J11" s="193">
        <v>80</v>
      </c>
      <c r="K11" s="192">
        <v>26</v>
      </c>
      <c r="L11" s="193" t="s">
        <v>4</v>
      </c>
      <c r="M11" s="193" t="s">
        <v>4</v>
      </c>
      <c r="N11" s="192">
        <v>6</v>
      </c>
      <c r="O11" s="196">
        <v>48</v>
      </c>
      <c r="P11" s="30"/>
    </row>
    <row r="12" spans="1:16" ht="35.25" customHeight="1">
      <c r="A12" s="191">
        <v>14</v>
      </c>
      <c r="B12" s="220" t="s">
        <v>369</v>
      </c>
      <c r="C12" s="193">
        <v>3</v>
      </c>
      <c r="D12" s="192">
        <v>164</v>
      </c>
      <c r="E12" s="193" t="s">
        <v>4</v>
      </c>
      <c r="F12" s="192">
        <v>8</v>
      </c>
      <c r="G12" s="192">
        <v>156</v>
      </c>
      <c r="H12" s="193" t="s">
        <v>210</v>
      </c>
      <c r="I12" s="193" t="s">
        <v>210</v>
      </c>
      <c r="J12" s="193">
        <v>164</v>
      </c>
      <c r="K12" s="192" t="s">
        <v>210</v>
      </c>
      <c r="L12" s="193" t="s">
        <v>210</v>
      </c>
      <c r="M12" s="192">
        <v>140</v>
      </c>
      <c r="N12" s="193" t="s">
        <v>210</v>
      </c>
      <c r="O12" s="196">
        <v>24</v>
      </c>
      <c r="P12" s="30"/>
    </row>
    <row r="13" spans="1:16" ht="35.25" customHeight="1">
      <c r="A13" s="191">
        <v>15</v>
      </c>
      <c r="B13" s="221" t="s">
        <v>29</v>
      </c>
      <c r="C13" s="193">
        <v>1</v>
      </c>
      <c r="D13" s="192" t="s">
        <v>367</v>
      </c>
      <c r="E13" s="193" t="s">
        <v>4</v>
      </c>
      <c r="F13" s="192" t="s">
        <v>367</v>
      </c>
      <c r="G13" s="193" t="s">
        <v>4</v>
      </c>
      <c r="H13" s="193" t="s">
        <v>4</v>
      </c>
      <c r="I13" s="193" t="s">
        <v>4</v>
      </c>
      <c r="J13" s="192" t="s">
        <v>367</v>
      </c>
      <c r="K13" s="193" t="s">
        <v>4</v>
      </c>
      <c r="L13" s="193" t="s">
        <v>4</v>
      </c>
      <c r="M13" s="193" t="s">
        <v>4</v>
      </c>
      <c r="N13" s="193" t="s">
        <v>4</v>
      </c>
      <c r="O13" s="194" t="s">
        <v>367</v>
      </c>
      <c r="P13" s="30"/>
    </row>
    <row r="14" spans="1:16" ht="35.25" customHeight="1">
      <c r="A14" s="191">
        <v>16</v>
      </c>
      <c r="B14" s="220" t="s">
        <v>370</v>
      </c>
      <c r="C14" s="193">
        <v>1</v>
      </c>
      <c r="D14" s="192" t="s">
        <v>367</v>
      </c>
      <c r="E14" s="193" t="s">
        <v>4</v>
      </c>
      <c r="F14" s="192" t="s">
        <v>367</v>
      </c>
      <c r="G14" s="193" t="s">
        <v>4</v>
      </c>
      <c r="H14" s="193" t="s">
        <v>4</v>
      </c>
      <c r="I14" s="193" t="s">
        <v>4</v>
      </c>
      <c r="J14" s="192" t="s">
        <v>367</v>
      </c>
      <c r="K14" s="193" t="s">
        <v>4</v>
      </c>
      <c r="L14" s="193" t="s">
        <v>4</v>
      </c>
      <c r="M14" s="193" t="s">
        <v>4</v>
      </c>
      <c r="N14" s="193" t="s">
        <v>4</v>
      </c>
      <c r="O14" s="194" t="s">
        <v>367</v>
      </c>
      <c r="P14" s="30"/>
    </row>
    <row r="15" spans="1:16" ht="35.25" customHeight="1">
      <c r="A15" s="191">
        <v>19</v>
      </c>
      <c r="B15" s="220" t="s">
        <v>32</v>
      </c>
      <c r="C15" s="193">
        <v>14</v>
      </c>
      <c r="D15" s="192">
        <v>5014</v>
      </c>
      <c r="E15" s="193">
        <v>28</v>
      </c>
      <c r="F15" s="192">
        <v>21</v>
      </c>
      <c r="G15" s="192">
        <v>2445</v>
      </c>
      <c r="H15" s="193" t="s">
        <v>4</v>
      </c>
      <c r="I15" s="192">
        <v>2520</v>
      </c>
      <c r="J15" s="193">
        <v>5014</v>
      </c>
      <c r="K15" s="192">
        <v>271</v>
      </c>
      <c r="L15" s="193" t="s">
        <v>4</v>
      </c>
      <c r="M15" s="192">
        <v>119</v>
      </c>
      <c r="N15" s="192">
        <v>4293</v>
      </c>
      <c r="O15" s="194">
        <v>331</v>
      </c>
      <c r="P15" s="30"/>
    </row>
    <row r="16" spans="1:16" ht="35.25" customHeight="1">
      <c r="A16" s="191">
        <v>20</v>
      </c>
      <c r="B16" s="220" t="s">
        <v>371</v>
      </c>
      <c r="C16" s="193">
        <v>3</v>
      </c>
      <c r="D16" s="192">
        <v>921</v>
      </c>
      <c r="E16" s="193">
        <v>1</v>
      </c>
      <c r="F16" s="193">
        <v>10</v>
      </c>
      <c r="G16" s="192">
        <v>910</v>
      </c>
      <c r="H16" s="193" t="s">
        <v>210</v>
      </c>
      <c r="I16" s="193" t="s">
        <v>210</v>
      </c>
      <c r="J16" s="193">
        <v>921</v>
      </c>
      <c r="K16" s="192">
        <v>15</v>
      </c>
      <c r="L16" s="193" t="s">
        <v>210</v>
      </c>
      <c r="M16" s="193">
        <v>95</v>
      </c>
      <c r="N16" s="192">
        <v>767</v>
      </c>
      <c r="O16" s="194">
        <v>44</v>
      </c>
      <c r="P16" s="30"/>
    </row>
    <row r="17" spans="1:16" ht="35.25" customHeight="1">
      <c r="A17" s="191">
        <v>22</v>
      </c>
      <c r="B17" s="221" t="s">
        <v>34</v>
      </c>
      <c r="C17" s="193">
        <v>6</v>
      </c>
      <c r="D17" s="192">
        <v>12977</v>
      </c>
      <c r="E17" s="193" t="s">
        <v>4</v>
      </c>
      <c r="F17" s="192">
        <v>36</v>
      </c>
      <c r="G17" s="192">
        <v>2448</v>
      </c>
      <c r="H17" s="193">
        <v>135</v>
      </c>
      <c r="I17" s="193">
        <v>10358</v>
      </c>
      <c r="J17" s="193">
        <v>12977</v>
      </c>
      <c r="K17" s="192">
        <v>46</v>
      </c>
      <c r="L17" s="192">
        <v>24</v>
      </c>
      <c r="M17" s="193">
        <v>11048</v>
      </c>
      <c r="N17" s="193">
        <v>1604</v>
      </c>
      <c r="O17" s="194">
        <v>255</v>
      </c>
      <c r="P17" s="30"/>
    </row>
    <row r="18" spans="1:16" ht="35.25" customHeight="1">
      <c r="A18" s="191">
        <v>32</v>
      </c>
      <c r="B18" s="220" t="s">
        <v>83</v>
      </c>
      <c r="C18" s="193">
        <v>2</v>
      </c>
      <c r="D18" s="192" t="s">
        <v>372</v>
      </c>
      <c r="E18" s="193" t="s">
        <v>4</v>
      </c>
      <c r="F18" s="192" t="s">
        <v>372</v>
      </c>
      <c r="G18" s="192" t="s">
        <v>372</v>
      </c>
      <c r="H18" s="193" t="s">
        <v>4</v>
      </c>
      <c r="I18" s="192" t="s">
        <v>372</v>
      </c>
      <c r="J18" s="192" t="s">
        <v>372</v>
      </c>
      <c r="K18" s="192" t="s">
        <v>372</v>
      </c>
      <c r="L18" s="193" t="s">
        <v>4</v>
      </c>
      <c r="M18" s="193" t="s">
        <v>4</v>
      </c>
      <c r="N18" s="192" t="s">
        <v>372</v>
      </c>
      <c r="O18" s="194" t="s">
        <v>372</v>
      </c>
      <c r="P18" s="30"/>
    </row>
    <row r="19" spans="1:16" ht="20.25" customHeight="1">
      <c r="A19" s="597"/>
      <c r="B19" s="598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5"/>
      <c r="P19" s="30"/>
    </row>
    <row r="20" spans="1:16" s="61" customFormat="1" ht="35.25" customHeight="1">
      <c r="A20" s="601" t="s">
        <v>85</v>
      </c>
      <c r="B20" s="602"/>
      <c r="C20" s="475">
        <v>48</v>
      </c>
      <c r="D20" s="476">
        <v>13177</v>
      </c>
      <c r="E20" s="476">
        <v>2</v>
      </c>
      <c r="F20" s="476">
        <v>1118</v>
      </c>
      <c r="G20" s="476">
        <v>9923</v>
      </c>
      <c r="H20" s="473" t="s">
        <v>4</v>
      </c>
      <c r="I20" s="476">
        <v>2134</v>
      </c>
      <c r="J20" s="476">
        <v>13177</v>
      </c>
      <c r="K20" s="476">
        <v>531</v>
      </c>
      <c r="L20" s="473" t="s">
        <v>4</v>
      </c>
      <c r="M20" s="476">
        <v>883</v>
      </c>
      <c r="N20" s="476">
        <v>10011</v>
      </c>
      <c r="O20" s="475">
        <v>1752</v>
      </c>
      <c r="P20" s="71"/>
    </row>
    <row r="21" spans="1:16" ht="35.25" customHeight="1">
      <c r="A21" s="191">
        <v>17</v>
      </c>
      <c r="B21" s="220" t="s">
        <v>373</v>
      </c>
      <c r="C21" s="193">
        <v>1</v>
      </c>
      <c r="D21" s="192" t="s">
        <v>374</v>
      </c>
      <c r="E21" s="193" t="s">
        <v>4</v>
      </c>
      <c r="F21" s="193" t="s">
        <v>4</v>
      </c>
      <c r="G21" s="192" t="s">
        <v>374</v>
      </c>
      <c r="H21" s="193" t="s">
        <v>4</v>
      </c>
      <c r="I21" s="193" t="s">
        <v>4</v>
      </c>
      <c r="J21" s="192" t="s">
        <v>374</v>
      </c>
      <c r="K21" s="192" t="s">
        <v>374</v>
      </c>
      <c r="L21" s="193" t="s">
        <v>4</v>
      </c>
      <c r="M21" s="193" t="s">
        <v>4</v>
      </c>
      <c r="N21" s="192" t="s">
        <v>374</v>
      </c>
      <c r="O21" s="194" t="s">
        <v>374</v>
      </c>
      <c r="P21" s="30"/>
    </row>
    <row r="22" spans="1:16" ht="35.25" customHeight="1">
      <c r="A22" s="191">
        <v>18</v>
      </c>
      <c r="B22" s="221" t="s">
        <v>86</v>
      </c>
      <c r="C22" s="193" t="s">
        <v>4</v>
      </c>
      <c r="D22" s="193" t="s">
        <v>4</v>
      </c>
      <c r="E22" s="193" t="s">
        <v>4</v>
      </c>
      <c r="F22" s="193" t="s">
        <v>4</v>
      </c>
      <c r="G22" s="193" t="s">
        <v>4</v>
      </c>
      <c r="H22" s="193" t="s">
        <v>4</v>
      </c>
      <c r="I22" s="193" t="s">
        <v>4</v>
      </c>
      <c r="J22" s="193" t="s">
        <v>4</v>
      </c>
      <c r="K22" s="193" t="s">
        <v>4</v>
      </c>
      <c r="L22" s="193" t="s">
        <v>4</v>
      </c>
      <c r="M22" s="193" t="s">
        <v>4</v>
      </c>
      <c r="N22" s="193" t="s">
        <v>4</v>
      </c>
      <c r="O22" s="195" t="s">
        <v>4</v>
      </c>
      <c r="P22" s="30"/>
    </row>
    <row r="23" spans="1:16" ht="35.25" customHeight="1">
      <c r="A23" s="191">
        <v>23</v>
      </c>
      <c r="B23" s="220" t="s">
        <v>375</v>
      </c>
      <c r="C23" s="193" t="s">
        <v>4</v>
      </c>
      <c r="D23" s="193" t="s">
        <v>4</v>
      </c>
      <c r="E23" s="193" t="s">
        <v>4</v>
      </c>
      <c r="F23" s="193" t="s">
        <v>4</v>
      </c>
      <c r="G23" s="193" t="s">
        <v>4</v>
      </c>
      <c r="H23" s="193" t="s">
        <v>4</v>
      </c>
      <c r="I23" s="193" t="s">
        <v>4</v>
      </c>
      <c r="J23" s="193" t="s">
        <v>4</v>
      </c>
      <c r="K23" s="193" t="s">
        <v>4</v>
      </c>
      <c r="L23" s="193" t="s">
        <v>4</v>
      </c>
      <c r="M23" s="193" t="s">
        <v>4</v>
      </c>
      <c r="N23" s="193" t="s">
        <v>4</v>
      </c>
      <c r="O23" s="195" t="s">
        <v>4</v>
      </c>
      <c r="P23" s="30"/>
    </row>
    <row r="24" spans="1:16" ht="35.25" customHeight="1">
      <c r="A24" s="191">
        <v>24</v>
      </c>
      <c r="B24" s="220" t="s">
        <v>376</v>
      </c>
      <c r="C24" s="193">
        <v>3</v>
      </c>
      <c r="D24" s="192">
        <v>2712</v>
      </c>
      <c r="E24" s="193" t="s">
        <v>4</v>
      </c>
      <c r="F24" s="193" t="s">
        <v>4</v>
      </c>
      <c r="G24" s="192">
        <v>578</v>
      </c>
      <c r="H24" s="193" t="s">
        <v>4</v>
      </c>
      <c r="I24" s="192">
        <v>2134</v>
      </c>
      <c r="J24" s="193">
        <v>2712</v>
      </c>
      <c r="K24" s="192">
        <v>1</v>
      </c>
      <c r="L24" s="193" t="s">
        <v>4</v>
      </c>
      <c r="M24" s="192">
        <v>88</v>
      </c>
      <c r="N24" s="192">
        <v>2507</v>
      </c>
      <c r="O24" s="194">
        <v>116</v>
      </c>
      <c r="P24" s="30"/>
    </row>
    <row r="25" spans="1:16" ht="35.25" customHeight="1">
      <c r="A25" s="191">
        <v>25</v>
      </c>
      <c r="B25" s="220" t="s">
        <v>377</v>
      </c>
      <c r="C25" s="193">
        <v>11</v>
      </c>
      <c r="D25" s="192">
        <v>696</v>
      </c>
      <c r="E25" s="193" t="s">
        <v>4</v>
      </c>
      <c r="F25" s="192">
        <v>233</v>
      </c>
      <c r="G25" s="192">
        <v>463</v>
      </c>
      <c r="H25" s="193" t="s">
        <v>4</v>
      </c>
      <c r="I25" s="193" t="s">
        <v>4</v>
      </c>
      <c r="J25" s="193">
        <v>696</v>
      </c>
      <c r="K25" s="192">
        <v>29</v>
      </c>
      <c r="L25" s="193" t="s">
        <v>4</v>
      </c>
      <c r="M25" s="192">
        <v>335</v>
      </c>
      <c r="N25" s="192">
        <v>148</v>
      </c>
      <c r="O25" s="194">
        <v>184</v>
      </c>
      <c r="P25" s="30"/>
    </row>
    <row r="26" spans="1:16" ht="35.25" customHeight="1">
      <c r="A26" s="191">
        <v>26</v>
      </c>
      <c r="B26" s="220" t="s">
        <v>35</v>
      </c>
      <c r="C26" s="193">
        <v>4</v>
      </c>
      <c r="D26" s="192">
        <v>286</v>
      </c>
      <c r="E26" s="193" t="s">
        <v>4</v>
      </c>
      <c r="F26" s="193">
        <v>19</v>
      </c>
      <c r="G26" s="192">
        <v>267</v>
      </c>
      <c r="H26" s="193" t="s">
        <v>211</v>
      </c>
      <c r="I26" s="193" t="s">
        <v>211</v>
      </c>
      <c r="J26" s="193">
        <v>286</v>
      </c>
      <c r="K26" s="193" t="s">
        <v>4</v>
      </c>
      <c r="L26" s="193" t="s">
        <v>4</v>
      </c>
      <c r="M26" s="192">
        <v>15</v>
      </c>
      <c r="N26" s="193" t="s">
        <v>4</v>
      </c>
      <c r="O26" s="194">
        <v>271</v>
      </c>
      <c r="P26" s="30"/>
    </row>
    <row r="27" spans="1:19" ht="35.25" customHeight="1">
      <c r="A27" s="191">
        <v>27</v>
      </c>
      <c r="B27" s="220" t="s">
        <v>36</v>
      </c>
      <c r="C27" s="193">
        <v>2</v>
      </c>
      <c r="D27" s="192" t="s">
        <v>378</v>
      </c>
      <c r="E27" s="192" t="s">
        <v>378</v>
      </c>
      <c r="F27" s="192" t="s">
        <v>378</v>
      </c>
      <c r="G27" s="192" t="s">
        <v>378</v>
      </c>
      <c r="H27" s="193" t="s">
        <v>211</v>
      </c>
      <c r="I27" s="193" t="s">
        <v>4</v>
      </c>
      <c r="J27" s="192" t="s">
        <v>378</v>
      </c>
      <c r="K27" s="193" t="s">
        <v>4</v>
      </c>
      <c r="L27" s="193" t="s">
        <v>4</v>
      </c>
      <c r="M27" s="192" t="s">
        <v>378</v>
      </c>
      <c r="N27" s="192" t="s">
        <v>378</v>
      </c>
      <c r="O27" s="194" t="s">
        <v>378</v>
      </c>
      <c r="P27" s="472"/>
      <c r="S27" s="26"/>
    </row>
    <row r="28" spans="1:16" ht="35.25" customHeight="1">
      <c r="A28" s="191">
        <v>28</v>
      </c>
      <c r="B28" s="220" t="s">
        <v>37</v>
      </c>
      <c r="C28" s="193">
        <v>3</v>
      </c>
      <c r="D28" s="192" t="s">
        <v>378</v>
      </c>
      <c r="E28" s="193" t="s">
        <v>4</v>
      </c>
      <c r="F28" s="192" t="s">
        <v>378</v>
      </c>
      <c r="G28" s="193">
        <v>3</v>
      </c>
      <c r="H28" s="193" t="s">
        <v>211</v>
      </c>
      <c r="I28" s="193" t="s">
        <v>211</v>
      </c>
      <c r="J28" s="192" t="s">
        <v>378</v>
      </c>
      <c r="K28" s="193" t="s">
        <v>211</v>
      </c>
      <c r="L28" s="193" t="s">
        <v>211</v>
      </c>
      <c r="M28" s="192" t="s">
        <v>378</v>
      </c>
      <c r="N28" s="193" t="s">
        <v>211</v>
      </c>
      <c r="O28" s="194" t="s">
        <v>378</v>
      </c>
      <c r="P28" s="30"/>
    </row>
    <row r="29" spans="1:16" ht="35.25" customHeight="1">
      <c r="A29" s="191">
        <v>29</v>
      </c>
      <c r="B29" s="220" t="s">
        <v>38</v>
      </c>
      <c r="C29" s="193">
        <v>10</v>
      </c>
      <c r="D29" s="192">
        <v>1131</v>
      </c>
      <c r="E29" s="193" t="s">
        <v>4</v>
      </c>
      <c r="F29" s="192">
        <v>44</v>
      </c>
      <c r="G29" s="192">
        <v>1087</v>
      </c>
      <c r="H29" s="193" t="s">
        <v>4</v>
      </c>
      <c r="I29" s="193" t="s">
        <v>4</v>
      </c>
      <c r="J29" s="193">
        <v>1131</v>
      </c>
      <c r="K29" s="192">
        <v>420</v>
      </c>
      <c r="L29" s="193" t="s">
        <v>4</v>
      </c>
      <c r="M29" s="192">
        <v>149</v>
      </c>
      <c r="N29" s="192">
        <v>370</v>
      </c>
      <c r="O29" s="196">
        <v>192</v>
      </c>
      <c r="P29" s="30"/>
    </row>
    <row r="30" spans="1:16" ht="35.25" customHeight="1">
      <c r="A30" s="191">
        <v>30</v>
      </c>
      <c r="B30" s="220" t="s">
        <v>39</v>
      </c>
      <c r="C30" s="193">
        <v>10</v>
      </c>
      <c r="D30" s="192">
        <v>921</v>
      </c>
      <c r="E30" s="193" t="s">
        <v>4</v>
      </c>
      <c r="F30" s="192">
        <v>766</v>
      </c>
      <c r="G30" s="192">
        <v>155</v>
      </c>
      <c r="H30" s="193" t="s">
        <v>4</v>
      </c>
      <c r="I30" s="193" t="s">
        <v>211</v>
      </c>
      <c r="J30" s="193">
        <v>921</v>
      </c>
      <c r="K30" s="192">
        <v>7</v>
      </c>
      <c r="L30" s="193" t="s">
        <v>4</v>
      </c>
      <c r="M30" s="192">
        <v>37</v>
      </c>
      <c r="N30" s="192">
        <v>53</v>
      </c>
      <c r="O30" s="196">
        <v>824</v>
      </c>
      <c r="P30" s="30"/>
    </row>
    <row r="31" spans="1:16" ht="35.25" customHeight="1">
      <c r="A31" s="197">
        <v>31</v>
      </c>
      <c r="B31" s="212" t="s">
        <v>40</v>
      </c>
      <c r="C31" s="199">
        <v>4</v>
      </c>
      <c r="D31" s="198">
        <v>6854</v>
      </c>
      <c r="E31" s="199" t="s">
        <v>4</v>
      </c>
      <c r="F31" s="198">
        <v>28</v>
      </c>
      <c r="G31" s="199">
        <v>6826</v>
      </c>
      <c r="H31" s="199" t="s">
        <v>211</v>
      </c>
      <c r="I31" s="199" t="s">
        <v>211</v>
      </c>
      <c r="J31" s="199">
        <v>6854</v>
      </c>
      <c r="K31" s="199" t="s">
        <v>211</v>
      </c>
      <c r="L31" s="199" t="s">
        <v>211</v>
      </c>
      <c r="M31" s="199">
        <v>43</v>
      </c>
      <c r="N31" s="199">
        <v>6700</v>
      </c>
      <c r="O31" s="200">
        <v>111</v>
      </c>
      <c r="P31" s="30"/>
    </row>
    <row r="32" spans="1:16" ht="35.25" customHeight="1">
      <c r="A32" s="596"/>
      <c r="B32" s="596"/>
      <c r="C32" s="24"/>
      <c r="D32" s="24"/>
      <c r="E32" s="24"/>
      <c r="F32" s="24"/>
      <c r="G32" s="24"/>
      <c r="H32" s="24"/>
      <c r="I32" s="24"/>
      <c r="K32" s="24"/>
      <c r="L32" s="24"/>
      <c r="M32" s="24"/>
      <c r="N32" s="24"/>
      <c r="O32" s="24"/>
      <c r="P32" s="61"/>
    </row>
    <row r="33" s="30" customFormat="1" ht="35.25" customHeight="1">
      <c r="J33" s="31"/>
    </row>
    <row r="34" spans="1:15" s="30" customFormat="1" ht="35.25" customHeight="1">
      <c r="A34" s="66"/>
      <c r="B34" s="62"/>
      <c r="C34" s="29"/>
      <c r="D34" s="28"/>
      <c r="E34" s="28"/>
      <c r="F34" s="26"/>
      <c r="G34" s="29"/>
      <c r="H34" s="29"/>
      <c r="I34" s="29"/>
      <c r="J34" s="32"/>
      <c r="K34" s="29"/>
      <c r="L34" s="29"/>
      <c r="M34" s="26"/>
      <c r="N34" s="26"/>
      <c r="O34" s="26"/>
    </row>
    <row r="35" spans="1:15" s="30" customFormat="1" ht="35.25" customHeight="1">
      <c r="A35" s="66"/>
      <c r="B35" s="65"/>
      <c r="C35" s="29"/>
      <c r="D35" s="28"/>
      <c r="E35" s="28"/>
      <c r="F35" s="29"/>
      <c r="G35" s="26"/>
      <c r="H35" s="29"/>
      <c r="I35" s="29"/>
      <c r="J35" s="32"/>
      <c r="K35" s="29"/>
      <c r="L35" s="29"/>
      <c r="M35" s="29"/>
      <c r="N35" s="29"/>
      <c r="O35" s="26"/>
    </row>
    <row r="36" spans="1:15" s="30" customFormat="1" ht="35.25" customHeight="1">
      <c r="A36" s="66"/>
      <c r="B36" s="62"/>
      <c r="C36" s="27"/>
      <c r="D36" s="28"/>
      <c r="E36" s="28"/>
      <c r="F36" s="26"/>
      <c r="G36" s="29"/>
      <c r="H36" s="29"/>
      <c r="I36" s="29"/>
      <c r="J36" s="32"/>
      <c r="K36" s="29"/>
      <c r="L36" s="29"/>
      <c r="M36" s="26"/>
      <c r="N36" s="29"/>
      <c r="O36" s="26"/>
    </row>
    <row r="37" spans="1:15" s="30" customFormat="1" ht="35.25" customHeight="1">
      <c r="A37" s="66"/>
      <c r="B37" s="62"/>
      <c r="C37" s="27"/>
      <c r="D37" s="28"/>
      <c r="E37" s="28"/>
      <c r="F37" s="28"/>
      <c r="G37" s="28"/>
      <c r="H37" s="29"/>
      <c r="I37" s="29"/>
      <c r="J37" s="32"/>
      <c r="K37" s="28"/>
      <c r="L37" s="28"/>
      <c r="M37" s="29"/>
      <c r="N37" s="29"/>
      <c r="O37" s="28"/>
    </row>
    <row r="38" spans="1:15" s="30" customFormat="1" ht="35.25" customHeight="1">
      <c r="A38" s="66"/>
      <c r="B38" s="62"/>
      <c r="C38" s="29"/>
      <c r="D38" s="28"/>
      <c r="E38" s="28"/>
      <c r="F38" s="29"/>
      <c r="G38" s="26"/>
      <c r="H38" s="29"/>
      <c r="I38" s="26"/>
      <c r="J38" s="32"/>
      <c r="K38" s="26"/>
      <c r="L38" s="29"/>
      <c r="M38" s="26"/>
      <c r="N38" s="26"/>
      <c r="O38" s="26"/>
    </row>
    <row r="39" spans="1:15" s="30" customFormat="1" ht="35.25" customHeight="1">
      <c r="A39" s="66"/>
      <c r="B39" s="62"/>
      <c r="C39" s="27"/>
      <c r="D39" s="28"/>
      <c r="E39" s="28"/>
      <c r="F39" s="29"/>
      <c r="G39" s="26"/>
      <c r="H39" s="29"/>
      <c r="I39" s="29"/>
      <c r="J39" s="32"/>
      <c r="K39" s="26"/>
      <c r="L39" s="26"/>
      <c r="M39" s="26"/>
      <c r="N39" s="29"/>
      <c r="O39" s="26"/>
    </row>
    <row r="40" spans="1:15" s="30" customFormat="1" ht="35.25" customHeight="1">
      <c r="A40" s="66"/>
      <c r="B40" s="62"/>
      <c r="C40" s="27"/>
      <c r="D40" s="28"/>
      <c r="E40" s="28"/>
      <c r="F40" s="26"/>
      <c r="G40" s="29"/>
      <c r="H40" s="29"/>
      <c r="I40" s="29"/>
      <c r="J40" s="32"/>
      <c r="K40" s="29"/>
      <c r="L40" s="29"/>
      <c r="M40" s="29"/>
      <c r="N40" s="29"/>
      <c r="O40" s="26"/>
    </row>
    <row r="41" s="30" customFormat="1" ht="35.25" customHeight="1">
      <c r="J41" s="31"/>
    </row>
    <row r="42" s="30" customFormat="1" ht="35.25" customHeight="1">
      <c r="J42" s="31"/>
    </row>
  </sheetData>
  <mergeCells count="20">
    <mergeCell ref="A32:B32"/>
    <mergeCell ref="A19:B19"/>
    <mergeCell ref="C2:C3"/>
    <mergeCell ref="D3:D4"/>
    <mergeCell ref="A20:B20"/>
    <mergeCell ref="J2:O2"/>
    <mergeCell ref="D2:I2"/>
    <mergeCell ref="K3:K4"/>
    <mergeCell ref="M3:M4"/>
    <mergeCell ref="L3:L4"/>
    <mergeCell ref="E3:F3"/>
    <mergeCell ref="O3:O4"/>
    <mergeCell ref="N3:N4"/>
    <mergeCell ref="J3:J4"/>
    <mergeCell ref="I3:I4"/>
    <mergeCell ref="H3:H4"/>
    <mergeCell ref="G3:G4"/>
    <mergeCell ref="A7:B7"/>
    <mergeCell ref="A5:B5"/>
    <mergeCell ref="A2:B4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:B3"/>
    </sheetView>
  </sheetViews>
  <sheetFormatPr defaultColWidth="9.00390625" defaultRowHeight="13.5"/>
  <cols>
    <col min="1" max="1" width="3.625" style="23" customWidth="1"/>
    <col min="2" max="4" width="16.50390625" style="23" customWidth="1"/>
    <col min="5" max="6" width="16.50390625" style="24" customWidth="1"/>
    <col min="7" max="16384" width="9.00390625" style="23" customWidth="1"/>
  </cols>
  <sheetData>
    <row r="1" spans="1:6" s="18" customFormat="1" ht="29.25" customHeight="1">
      <c r="A1" s="17" t="s">
        <v>178</v>
      </c>
      <c r="B1" s="17"/>
      <c r="E1" s="19"/>
      <c r="F1" s="475"/>
    </row>
    <row r="2" spans="1:6" ht="27" customHeight="1">
      <c r="A2" s="578" t="s">
        <v>76</v>
      </c>
      <c r="B2" s="578"/>
      <c r="C2" s="572" t="s">
        <v>87</v>
      </c>
      <c r="D2" s="572" t="s">
        <v>88</v>
      </c>
      <c r="E2" s="606" t="s">
        <v>89</v>
      </c>
      <c r="F2" s="610" t="s">
        <v>90</v>
      </c>
    </row>
    <row r="3" spans="1:6" ht="27" customHeight="1">
      <c r="A3" s="582"/>
      <c r="B3" s="582"/>
      <c r="C3" s="502"/>
      <c r="D3" s="502"/>
      <c r="E3" s="607"/>
      <c r="F3" s="611"/>
    </row>
    <row r="4" spans="1:6" s="18" customFormat="1" ht="30" customHeight="1">
      <c r="A4" s="577" t="s">
        <v>379</v>
      </c>
      <c r="B4" s="577"/>
      <c r="C4" s="201">
        <f>C6+C19</f>
        <v>95</v>
      </c>
      <c r="D4" s="201">
        <f>D6+D19</f>
        <v>2681898</v>
      </c>
      <c r="E4" s="201">
        <f>E6+E19</f>
        <v>720744</v>
      </c>
      <c r="F4" s="465">
        <f>F6+F19</f>
        <v>910522</v>
      </c>
    </row>
    <row r="5" spans="1:6" s="18" customFormat="1" ht="21" customHeight="1">
      <c r="A5" s="456"/>
      <c r="B5" s="456"/>
      <c r="C5" s="201"/>
      <c r="D5" s="201"/>
      <c r="E5" s="201"/>
      <c r="F5" s="202"/>
    </row>
    <row r="6" spans="1:6" s="18" customFormat="1" ht="27" customHeight="1">
      <c r="A6" s="577" t="s">
        <v>84</v>
      </c>
      <c r="B6" s="605"/>
      <c r="C6" s="201">
        <v>47</v>
      </c>
      <c r="D6" s="201">
        <v>1332912</v>
      </c>
      <c r="E6" s="201">
        <v>373357</v>
      </c>
      <c r="F6" s="202">
        <v>442245</v>
      </c>
    </row>
    <row r="7" spans="1:6" ht="27" customHeight="1">
      <c r="A7" s="191">
        <v>9</v>
      </c>
      <c r="B7" s="220" t="s">
        <v>91</v>
      </c>
      <c r="C7" s="203">
        <v>7</v>
      </c>
      <c r="D7" s="204">
        <v>63626</v>
      </c>
      <c r="E7" s="204">
        <v>18335</v>
      </c>
      <c r="F7" s="205">
        <v>20625</v>
      </c>
    </row>
    <row r="8" spans="1:8" ht="27" customHeight="1">
      <c r="A8" s="191">
        <v>10</v>
      </c>
      <c r="B8" s="191" t="s">
        <v>92</v>
      </c>
      <c r="C8" s="203" t="s">
        <v>4</v>
      </c>
      <c r="D8" s="203" t="s">
        <v>4</v>
      </c>
      <c r="E8" s="203" t="s">
        <v>4</v>
      </c>
      <c r="F8" s="206" t="s">
        <v>4</v>
      </c>
      <c r="G8" s="30"/>
      <c r="H8" s="30"/>
    </row>
    <row r="9" spans="1:8" ht="27" customHeight="1">
      <c r="A9" s="191">
        <v>12</v>
      </c>
      <c r="B9" s="220" t="s">
        <v>220</v>
      </c>
      <c r="C9" s="203">
        <v>1</v>
      </c>
      <c r="D9" s="204" t="s">
        <v>380</v>
      </c>
      <c r="E9" s="204" t="s">
        <v>380</v>
      </c>
      <c r="F9" s="205" t="s">
        <v>380</v>
      </c>
      <c r="G9" s="30"/>
      <c r="H9" s="30"/>
    </row>
    <row r="10" spans="1:8" ht="27" customHeight="1">
      <c r="A10" s="191">
        <v>13</v>
      </c>
      <c r="B10" s="220" t="s">
        <v>221</v>
      </c>
      <c r="C10" s="203">
        <v>9</v>
      </c>
      <c r="D10" s="204">
        <v>134774</v>
      </c>
      <c r="E10" s="204">
        <v>53241</v>
      </c>
      <c r="F10" s="205">
        <v>56771</v>
      </c>
      <c r="G10" s="30"/>
      <c r="H10" s="30"/>
    </row>
    <row r="11" spans="1:8" ht="27" customHeight="1">
      <c r="A11" s="191">
        <v>14</v>
      </c>
      <c r="B11" s="220" t="s">
        <v>222</v>
      </c>
      <c r="C11" s="203">
        <v>3</v>
      </c>
      <c r="D11" s="204">
        <v>50507</v>
      </c>
      <c r="E11" s="204">
        <v>27651</v>
      </c>
      <c r="F11" s="205">
        <v>30416</v>
      </c>
      <c r="G11" s="30"/>
      <c r="H11" s="30"/>
    </row>
    <row r="12" spans="1:8" ht="27" customHeight="1">
      <c r="A12" s="191">
        <v>15</v>
      </c>
      <c r="B12" s="220" t="s">
        <v>96</v>
      </c>
      <c r="C12" s="203">
        <v>1</v>
      </c>
      <c r="D12" s="204" t="s">
        <v>381</v>
      </c>
      <c r="E12" s="204" t="s">
        <v>381</v>
      </c>
      <c r="F12" s="205" t="s">
        <v>381</v>
      </c>
      <c r="G12" s="30"/>
      <c r="H12" s="30"/>
    </row>
    <row r="13" spans="1:8" ht="27" customHeight="1">
      <c r="A13" s="191">
        <v>16</v>
      </c>
      <c r="B13" s="220" t="s">
        <v>223</v>
      </c>
      <c r="C13" s="203">
        <v>1</v>
      </c>
      <c r="D13" s="204" t="s">
        <v>382</v>
      </c>
      <c r="E13" s="204" t="s">
        <v>382</v>
      </c>
      <c r="F13" s="205" t="s">
        <v>382</v>
      </c>
      <c r="G13" s="30"/>
      <c r="H13" s="30"/>
    </row>
    <row r="14" spans="1:8" ht="27" customHeight="1">
      <c r="A14" s="191">
        <v>19</v>
      </c>
      <c r="B14" s="220" t="s">
        <v>98</v>
      </c>
      <c r="C14" s="203">
        <v>14</v>
      </c>
      <c r="D14" s="204">
        <v>488756</v>
      </c>
      <c r="E14" s="204">
        <v>196615</v>
      </c>
      <c r="F14" s="205">
        <v>241043</v>
      </c>
      <c r="G14" s="30"/>
      <c r="H14" s="30"/>
    </row>
    <row r="15" spans="1:8" ht="27" customHeight="1">
      <c r="A15" s="191">
        <v>20</v>
      </c>
      <c r="B15" s="220" t="s">
        <v>383</v>
      </c>
      <c r="C15" s="203">
        <v>3</v>
      </c>
      <c r="D15" s="204">
        <v>86786</v>
      </c>
      <c r="E15" s="204">
        <v>17626</v>
      </c>
      <c r="F15" s="205">
        <v>21795</v>
      </c>
      <c r="G15" s="30"/>
      <c r="H15" s="30"/>
    </row>
    <row r="16" spans="1:8" ht="27" customHeight="1">
      <c r="A16" s="191">
        <v>22</v>
      </c>
      <c r="B16" s="220" t="s">
        <v>99</v>
      </c>
      <c r="C16" s="203">
        <v>6</v>
      </c>
      <c r="D16" s="204">
        <v>357033</v>
      </c>
      <c r="E16" s="204">
        <v>27945</v>
      </c>
      <c r="F16" s="205">
        <v>28946</v>
      </c>
      <c r="G16" s="30"/>
      <c r="H16" s="30"/>
    </row>
    <row r="17" spans="1:8" ht="27" customHeight="1">
      <c r="A17" s="191">
        <v>32</v>
      </c>
      <c r="B17" s="220" t="s">
        <v>83</v>
      </c>
      <c r="C17" s="203">
        <v>2</v>
      </c>
      <c r="D17" s="204" t="s">
        <v>372</v>
      </c>
      <c r="E17" s="204" t="s">
        <v>372</v>
      </c>
      <c r="F17" s="205" t="s">
        <v>372</v>
      </c>
      <c r="G17" s="30"/>
      <c r="H17" s="30"/>
    </row>
    <row r="18" spans="1:8" ht="21" customHeight="1">
      <c r="A18" s="608"/>
      <c r="B18" s="609"/>
      <c r="C18" s="203"/>
      <c r="D18" s="203"/>
      <c r="E18" s="203"/>
      <c r="F18" s="206"/>
      <c r="G18" s="30"/>
      <c r="H18" s="30"/>
    </row>
    <row r="19" spans="1:8" ht="27" customHeight="1">
      <c r="A19" s="603" t="s">
        <v>72</v>
      </c>
      <c r="B19" s="604"/>
      <c r="C19" s="201">
        <v>48</v>
      </c>
      <c r="D19" s="457">
        <v>1348986</v>
      </c>
      <c r="E19" s="458">
        <v>347387</v>
      </c>
      <c r="F19" s="466">
        <v>468277</v>
      </c>
      <c r="G19" s="30"/>
      <c r="H19" s="30"/>
    </row>
    <row r="20" spans="1:8" ht="27" customHeight="1">
      <c r="A20" s="191">
        <v>17</v>
      </c>
      <c r="B20" s="220" t="s">
        <v>224</v>
      </c>
      <c r="C20" s="203">
        <v>1</v>
      </c>
      <c r="D20" s="204" t="s">
        <v>381</v>
      </c>
      <c r="E20" s="204" t="s">
        <v>381</v>
      </c>
      <c r="F20" s="205" t="s">
        <v>381</v>
      </c>
      <c r="G20" s="30"/>
      <c r="H20" s="30"/>
    </row>
    <row r="21" spans="1:8" ht="27" customHeight="1">
      <c r="A21" s="191">
        <v>18</v>
      </c>
      <c r="B21" s="220" t="s">
        <v>86</v>
      </c>
      <c r="C21" s="203" t="s">
        <v>4</v>
      </c>
      <c r="D21" s="203" t="s">
        <v>4</v>
      </c>
      <c r="E21" s="203" t="s">
        <v>4</v>
      </c>
      <c r="F21" s="206" t="s">
        <v>4</v>
      </c>
      <c r="G21" s="30"/>
      <c r="H21" s="30"/>
    </row>
    <row r="22" spans="1:8" ht="27" customHeight="1">
      <c r="A22" s="191">
        <v>23</v>
      </c>
      <c r="B22" s="220" t="s">
        <v>219</v>
      </c>
      <c r="C22" s="203" t="s">
        <v>4</v>
      </c>
      <c r="D22" s="203" t="s">
        <v>4</v>
      </c>
      <c r="E22" s="203" t="s">
        <v>4</v>
      </c>
      <c r="F22" s="206" t="s">
        <v>4</v>
      </c>
      <c r="G22" s="30"/>
      <c r="H22" s="30"/>
    </row>
    <row r="23" spans="1:8" ht="27" customHeight="1">
      <c r="A23" s="191">
        <v>24</v>
      </c>
      <c r="B23" s="220" t="s">
        <v>225</v>
      </c>
      <c r="C23" s="203">
        <v>3</v>
      </c>
      <c r="D23" s="204">
        <v>341082</v>
      </c>
      <c r="E23" s="204">
        <v>85503</v>
      </c>
      <c r="F23" s="205">
        <v>115652</v>
      </c>
      <c r="G23" s="30"/>
      <c r="H23" s="30"/>
    </row>
    <row r="24" spans="1:8" ht="27" customHeight="1">
      <c r="A24" s="191">
        <v>25</v>
      </c>
      <c r="B24" s="220" t="s">
        <v>226</v>
      </c>
      <c r="C24" s="203">
        <v>11</v>
      </c>
      <c r="D24" s="204">
        <v>166921</v>
      </c>
      <c r="E24" s="204">
        <v>58142</v>
      </c>
      <c r="F24" s="205">
        <v>64967</v>
      </c>
      <c r="G24" s="30"/>
      <c r="H24" s="30"/>
    </row>
    <row r="25" spans="1:8" ht="27" customHeight="1">
      <c r="A25" s="191">
        <v>26</v>
      </c>
      <c r="B25" s="220" t="s">
        <v>103</v>
      </c>
      <c r="C25" s="203">
        <v>4</v>
      </c>
      <c r="D25" s="204">
        <v>57202</v>
      </c>
      <c r="E25" s="204">
        <v>17815</v>
      </c>
      <c r="F25" s="205">
        <v>18258</v>
      </c>
      <c r="G25" s="26"/>
      <c r="H25" s="26"/>
    </row>
    <row r="26" spans="1:8" ht="27" customHeight="1">
      <c r="A26" s="191">
        <v>27</v>
      </c>
      <c r="B26" s="220" t="s">
        <v>104</v>
      </c>
      <c r="C26" s="203">
        <v>2</v>
      </c>
      <c r="D26" s="204" t="s">
        <v>384</v>
      </c>
      <c r="E26" s="204" t="s">
        <v>384</v>
      </c>
      <c r="F26" s="205" t="s">
        <v>384</v>
      </c>
      <c r="G26" s="30"/>
      <c r="H26" s="30"/>
    </row>
    <row r="27" spans="1:8" ht="27" customHeight="1">
      <c r="A27" s="191">
        <v>28</v>
      </c>
      <c r="B27" s="220" t="s">
        <v>105</v>
      </c>
      <c r="C27" s="203">
        <v>3</v>
      </c>
      <c r="D27" s="204">
        <v>20779</v>
      </c>
      <c r="E27" s="204">
        <v>8757</v>
      </c>
      <c r="F27" s="205">
        <v>9033</v>
      </c>
      <c r="G27" s="30"/>
      <c r="H27" s="30"/>
    </row>
    <row r="28" spans="1:8" ht="27" customHeight="1">
      <c r="A28" s="191">
        <v>29</v>
      </c>
      <c r="B28" s="220" t="s">
        <v>106</v>
      </c>
      <c r="C28" s="203">
        <v>10</v>
      </c>
      <c r="D28" s="204">
        <v>175812</v>
      </c>
      <c r="E28" s="204">
        <v>62311</v>
      </c>
      <c r="F28" s="205">
        <v>107289</v>
      </c>
      <c r="G28" s="30"/>
      <c r="H28" s="30"/>
    </row>
    <row r="29" spans="1:8" ht="27" customHeight="1">
      <c r="A29" s="191">
        <v>30</v>
      </c>
      <c r="B29" s="220" t="s">
        <v>107</v>
      </c>
      <c r="C29" s="203">
        <v>10</v>
      </c>
      <c r="D29" s="204">
        <v>280126</v>
      </c>
      <c r="E29" s="204">
        <v>50651</v>
      </c>
      <c r="F29" s="205">
        <v>70486</v>
      </c>
      <c r="G29" s="30"/>
      <c r="H29" s="30"/>
    </row>
    <row r="30" spans="1:6" ht="27" customHeight="1">
      <c r="A30" s="197">
        <v>31</v>
      </c>
      <c r="B30" s="222" t="s">
        <v>108</v>
      </c>
      <c r="C30" s="207">
        <v>4</v>
      </c>
      <c r="D30" s="208">
        <v>82361</v>
      </c>
      <c r="E30" s="208">
        <v>14869</v>
      </c>
      <c r="F30" s="209">
        <v>23086</v>
      </c>
    </row>
    <row r="31" spans="1:4" ht="27" customHeight="1">
      <c r="A31" s="596"/>
      <c r="B31" s="596"/>
      <c r="C31" s="24"/>
      <c r="D31" s="24"/>
    </row>
  </sheetData>
  <mergeCells count="10">
    <mergeCell ref="F2:F3"/>
    <mergeCell ref="A4:B4"/>
    <mergeCell ref="A2:B3"/>
    <mergeCell ref="C2:C3"/>
    <mergeCell ref="D2:D3"/>
    <mergeCell ref="A31:B31"/>
    <mergeCell ref="A19:B19"/>
    <mergeCell ref="A6:B6"/>
    <mergeCell ref="E2:E3"/>
    <mergeCell ref="A18:B18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3.25390625" style="4" customWidth="1"/>
    <col min="2" max="2" width="11.625" style="4" customWidth="1"/>
    <col min="3" max="5" width="6.875" style="4" customWidth="1"/>
    <col min="6" max="6" width="6.125" style="4" customWidth="1"/>
    <col min="7" max="9" width="6.625" style="4" customWidth="1"/>
    <col min="10" max="10" width="6.125" style="4" customWidth="1"/>
    <col min="11" max="12" width="6.625" style="4" customWidth="1"/>
    <col min="13" max="13" width="5.625" style="4" customWidth="1"/>
    <col min="14" max="14" width="5.875" style="4" customWidth="1"/>
    <col min="15" max="17" width="6.625" style="4" customWidth="1"/>
    <col min="18" max="18" width="6.50390625" style="4" customWidth="1"/>
    <col min="19" max="21" width="6.625" style="4" customWidth="1"/>
    <col min="22" max="22" width="6.00390625" style="4" customWidth="1"/>
    <col min="23" max="26" width="7.625" style="4" customWidth="1"/>
    <col min="27" max="28" width="6.75390625" style="4" customWidth="1"/>
    <col min="29" max="29" width="10.625" style="4" customWidth="1"/>
    <col min="30" max="30" width="6.75390625" style="4" customWidth="1"/>
    <col min="31" max="32" width="9.00390625" style="4" hidden="1" customWidth="1"/>
    <col min="33" max="33" width="0.12890625" style="4" hidden="1" customWidth="1"/>
    <col min="34" max="16384" width="9.00390625" style="4" customWidth="1"/>
  </cols>
  <sheetData>
    <row r="1" spans="1:17" s="22" customFormat="1" ht="30" customHeight="1">
      <c r="A1" s="21" t="s">
        <v>179</v>
      </c>
      <c r="B1" s="21"/>
      <c r="Q1" s="4"/>
    </row>
    <row r="2" spans="2:26" s="22" customFormat="1" ht="15" customHeight="1">
      <c r="B2" s="21"/>
      <c r="Q2" s="4"/>
      <c r="U2" s="614" t="s">
        <v>352</v>
      </c>
      <c r="V2" s="614"/>
      <c r="W2" s="614"/>
      <c r="X2" s="614"/>
      <c r="Y2" s="614"/>
      <c r="Z2" s="614"/>
    </row>
    <row r="3" spans="1:26" s="20" customFormat="1" ht="30" customHeight="1">
      <c r="A3" s="617" t="s">
        <v>76</v>
      </c>
      <c r="B3" s="617"/>
      <c r="C3" s="619" t="s">
        <v>81</v>
      </c>
      <c r="D3" s="617"/>
      <c r="E3" s="617"/>
      <c r="F3" s="617"/>
      <c r="G3" s="619" t="s">
        <v>77</v>
      </c>
      <c r="H3" s="617"/>
      <c r="I3" s="617"/>
      <c r="J3" s="620"/>
      <c r="K3" s="619" t="s">
        <v>78</v>
      </c>
      <c r="L3" s="617"/>
      <c r="M3" s="617"/>
      <c r="N3" s="617"/>
      <c r="O3" s="617" t="s">
        <v>75</v>
      </c>
      <c r="P3" s="617"/>
      <c r="Q3" s="617"/>
      <c r="R3" s="617"/>
      <c r="S3" s="619" t="s">
        <v>181</v>
      </c>
      <c r="T3" s="617"/>
      <c r="U3" s="617"/>
      <c r="V3" s="620"/>
      <c r="W3" s="621" t="s">
        <v>190</v>
      </c>
      <c r="X3" s="613"/>
      <c r="Y3" s="612" t="s">
        <v>353</v>
      </c>
      <c r="Z3" s="613"/>
    </row>
    <row r="4" spans="1:26" ht="30" customHeight="1">
      <c r="A4" s="618"/>
      <c r="B4" s="618"/>
      <c r="C4" s="243" t="s">
        <v>231</v>
      </c>
      <c r="D4" s="244" t="s">
        <v>232</v>
      </c>
      <c r="E4" s="244" t="s">
        <v>82</v>
      </c>
      <c r="F4" s="246" t="s">
        <v>79</v>
      </c>
      <c r="G4" s="243" t="s">
        <v>231</v>
      </c>
      <c r="H4" s="244" t="s">
        <v>232</v>
      </c>
      <c r="I4" s="244" t="s">
        <v>82</v>
      </c>
      <c r="J4" s="247" t="s">
        <v>79</v>
      </c>
      <c r="K4" s="243" t="s">
        <v>231</v>
      </c>
      <c r="L4" s="244" t="s">
        <v>232</v>
      </c>
      <c r="M4" s="244" t="s">
        <v>82</v>
      </c>
      <c r="N4" s="248" t="s">
        <v>79</v>
      </c>
      <c r="O4" s="244" t="s">
        <v>231</v>
      </c>
      <c r="P4" s="244" t="s">
        <v>232</v>
      </c>
      <c r="Q4" s="244" t="s">
        <v>82</v>
      </c>
      <c r="R4" s="246" t="s">
        <v>79</v>
      </c>
      <c r="S4" s="243" t="s">
        <v>231</v>
      </c>
      <c r="T4" s="244" t="s">
        <v>232</v>
      </c>
      <c r="U4" s="244" t="s">
        <v>82</v>
      </c>
      <c r="V4" s="247" t="s">
        <v>79</v>
      </c>
      <c r="W4" s="245"/>
      <c r="X4" s="246" t="s">
        <v>79</v>
      </c>
      <c r="Y4" s="383"/>
      <c r="Z4" s="246" t="s">
        <v>79</v>
      </c>
    </row>
    <row r="5" spans="1:26" s="10" customFormat="1" ht="30" customHeight="1">
      <c r="A5" s="615" t="s">
        <v>307</v>
      </c>
      <c r="B5" s="616"/>
      <c r="C5" s="236">
        <v>595</v>
      </c>
      <c r="D5" s="237">
        <v>73</v>
      </c>
      <c r="E5" s="91">
        <v>668</v>
      </c>
      <c r="F5" s="97">
        <v>100</v>
      </c>
      <c r="G5" s="236">
        <v>558</v>
      </c>
      <c r="H5" s="237">
        <v>67</v>
      </c>
      <c r="I5" s="91">
        <f>G5+H5</f>
        <v>625</v>
      </c>
      <c r="J5" s="239">
        <f>I5/E5*100</f>
        <v>93.562874251497</v>
      </c>
      <c r="K5" s="236">
        <v>500</v>
      </c>
      <c r="L5" s="237">
        <v>64</v>
      </c>
      <c r="M5" s="91">
        <f>K5+L5</f>
        <v>564</v>
      </c>
      <c r="N5" s="237">
        <f>M5/E5*100</f>
        <v>84.4311377245509</v>
      </c>
      <c r="O5" s="237">
        <v>513</v>
      </c>
      <c r="P5" s="237">
        <v>72</v>
      </c>
      <c r="Q5" s="91">
        <f>O5+P5</f>
        <v>585</v>
      </c>
      <c r="R5" s="237">
        <f>Q5/E5*100</f>
        <v>87.57485029940119</v>
      </c>
      <c r="S5" s="236">
        <v>469</v>
      </c>
      <c r="T5" s="237">
        <v>71</v>
      </c>
      <c r="U5" s="91">
        <f>S5+T5</f>
        <v>540</v>
      </c>
      <c r="V5" s="239">
        <f>U5/E5*100</f>
        <v>80.83832335329342</v>
      </c>
      <c r="W5" s="237">
        <f>SUM(W6:W29)</f>
        <v>554</v>
      </c>
      <c r="X5" s="97">
        <f>W5/E5*100</f>
        <v>82.93413173652695</v>
      </c>
      <c r="Y5" s="445">
        <f>SUM(Y6:Y29)</f>
        <v>524</v>
      </c>
      <c r="Z5" s="484">
        <f>ROUND(Y5/$E5*100,0)</f>
        <v>78</v>
      </c>
    </row>
    <row r="6" spans="1:26" ht="30" customHeight="1">
      <c r="A6" s="103">
        <v>9</v>
      </c>
      <c r="B6" s="223" t="s">
        <v>27</v>
      </c>
      <c r="C6" s="138">
        <v>20</v>
      </c>
      <c r="D6" s="93">
        <v>8</v>
      </c>
      <c r="E6" s="92">
        <f>C6+D6</f>
        <v>28</v>
      </c>
      <c r="F6" s="98">
        <v>100</v>
      </c>
      <c r="G6" s="138">
        <v>16</v>
      </c>
      <c r="H6" s="93">
        <v>7</v>
      </c>
      <c r="I6" s="92">
        <f>G6+H6</f>
        <v>23</v>
      </c>
      <c r="J6" s="139">
        <f aca="true" t="shared" si="0" ref="J6:J29">I6/E6*100</f>
        <v>82.14285714285714</v>
      </c>
      <c r="K6" s="138">
        <v>17</v>
      </c>
      <c r="L6" s="93">
        <v>6</v>
      </c>
      <c r="M6" s="92">
        <f>K6+L6</f>
        <v>23</v>
      </c>
      <c r="N6" s="93">
        <f aca="true" t="shared" si="1" ref="N6:N29">M6/E6*100</f>
        <v>82.14285714285714</v>
      </c>
      <c r="O6" s="93">
        <v>18</v>
      </c>
      <c r="P6" s="93">
        <v>5</v>
      </c>
      <c r="Q6" s="92">
        <f aca="true" t="shared" si="2" ref="Q6:Q25">O6+P6</f>
        <v>23</v>
      </c>
      <c r="R6" s="93">
        <f aca="true" t="shared" si="3" ref="R6:R29">Q6/E6*100</f>
        <v>82.14285714285714</v>
      </c>
      <c r="S6" s="138">
        <v>17</v>
      </c>
      <c r="T6" s="93">
        <v>5</v>
      </c>
      <c r="U6" s="92">
        <f aca="true" t="shared" si="4" ref="U6:U29">S6+T6</f>
        <v>22</v>
      </c>
      <c r="V6" s="139">
        <f aca="true" t="shared" si="5" ref="V6:V29">U6/E6*100</f>
        <v>78.57142857142857</v>
      </c>
      <c r="W6" s="93">
        <v>21</v>
      </c>
      <c r="X6" s="98">
        <f aca="true" t="shared" si="6" ref="X6:X29">W6/E6*100</f>
        <v>75</v>
      </c>
      <c r="Y6" s="112">
        <v>23</v>
      </c>
      <c r="Z6" s="98">
        <f aca="true" t="shared" si="7" ref="Z6:Z29">ROUND(Y6/$E6*100,0)</f>
        <v>82</v>
      </c>
    </row>
    <row r="7" spans="1:26" ht="30" customHeight="1">
      <c r="A7" s="103">
        <v>10</v>
      </c>
      <c r="B7" s="224" t="s">
        <v>28</v>
      </c>
      <c r="C7" s="138">
        <v>6</v>
      </c>
      <c r="D7" s="93" t="s">
        <v>4</v>
      </c>
      <c r="E7" s="92">
        <v>6</v>
      </c>
      <c r="F7" s="98">
        <v>100</v>
      </c>
      <c r="G7" s="138">
        <v>5</v>
      </c>
      <c r="H7" s="93" t="s">
        <v>4</v>
      </c>
      <c r="I7" s="92">
        <v>5</v>
      </c>
      <c r="J7" s="139">
        <f t="shared" si="0"/>
        <v>83.33333333333334</v>
      </c>
      <c r="K7" s="138">
        <v>5</v>
      </c>
      <c r="L7" s="93" t="s">
        <v>299</v>
      </c>
      <c r="M7" s="92">
        <v>5</v>
      </c>
      <c r="N7" s="93">
        <f t="shared" si="1"/>
        <v>83.33333333333334</v>
      </c>
      <c r="O7" s="93">
        <v>5</v>
      </c>
      <c r="P7" s="93" t="s">
        <v>4</v>
      </c>
      <c r="Q7" s="92">
        <v>5</v>
      </c>
      <c r="R7" s="93">
        <f t="shared" si="3"/>
        <v>83.33333333333334</v>
      </c>
      <c r="S7" s="138">
        <v>4</v>
      </c>
      <c r="T7" s="93" t="s">
        <v>299</v>
      </c>
      <c r="U7" s="92">
        <v>4</v>
      </c>
      <c r="V7" s="139">
        <f t="shared" si="5"/>
        <v>66.66666666666666</v>
      </c>
      <c r="W7" s="93">
        <v>3</v>
      </c>
      <c r="X7" s="98">
        <f t="shared" si="6"/>
        <v>50</v>
      </c>
      <c r="Y7" s="112">
        <v>3</v>
      </c>
      <c r="Z7" s="98">
        <f t="shared" si="7"/>
        <v>50</v>
      </c>
    </row>
    <row r="8" spans="1:26" ht="30" customHeight="1">
      <c r="A8" s="103">
        <v>11</v>
      </c>
      <c r="B8" s="223" t="s">
        <v>308</v>
      </c>
      <c r="C8" s="138">
        <v>1</v>
      </c>
      <c r="D8" s="93" t="s">
        <v>4</v>
      </c>
      <c r="E8" s="92">
        <v>1</v>
      </c>
      <c r="F8" s="98">
        <v>100</v>
      </c>
      <c r="G8" s="138">
        <v>1</v>
      </c>
      <c r="H8" s="93" t="s">
        <v>4</v>
      </c>
      <c r="I8" s="92">
        <v>1</v>
      </c>
      <c r="J8" s="139">
        <f t="shared" si="0"/>
        <v>100</v>
      </c>
      <c r="K8" s="138" t="s">
        <v>4</v>
      </c>
      <c r="L8" s="93" t="s">
        <v>299</v>
      </c>
      <c r="M8" s="92" t="s">
        <v>4</v>
      </c>
      <c r="N8" s="93" t="s">
        <v>4</v>
      </c>
      <c r="O8" s="93" t="s">
        <v>4</v>
      </c>
      <c r="P8" s="93" t="s">
        <v>4</v>
      </c>
      <c r="Q8" s="92" t="s">
        <v>4</v>
      </c>
      <c r="R8" s="93" t="s">
        <v>4</v>
      </c>
      <c r="S8" s="138" t="s">
        <v>4</v>
      </c>
      <c r="T8" s="93" t="s">
        <v>299</v>
      </c>
      <c r="U8" s="92" t="s">
        <v>299</v>
      </c>
      <c r="V8" s="139" t="s">
        <v>299</v>
      </c>
      <c r="W8" s="93" t="s">
        <v>299</v>
      </c>
      <c r="X8" s="98" t="s">
        <v>299</v>
      </c>
      <c r="Y8" s="469" t="s">
        <v>158</v>
      </c>
      <c r="Z8" s="485" t="s">
        <v>158</v>
      </c>
    </row>
    <row r="9" spans="1:26" ht="30" customHeight="1">
      <c r="A9" s="103">
        <v>12</v>
      </c>
      <c r="B9" s="223" t="s">
        <v>309</v>
      </c>
      <c r="C9" s="138">
        <v>22</v>
      </c>
      <c r="D9" s="93">
        <v>2</v>
      </c>
      <c r="E9" s="92">
        <f aca="true" t="shared" si="8" ref="E9:E29">C9+D9</f>
        <v>24</v>
      </c>
      <c r="F9" s="98">
        <v>100</v>
      </c>
      <c r="G9" s="138">
        <v>16</v>
      </c>
      <c r="H9" s="93">
        <v>2</v>
      </c>
      <c r="I9" s="92">
        <f aca="true" t="shared" si="9" ref="I9:I29">G9+H9</f>
        <v>18</v>
      </c>
      <c r="J9" s="139">
        <f t="shared" si="0"/>
        <v>75</v>
      </c>
      <c r="K9" s="138">
        <v>16</v>
      </c>
      <c r="L9" s="93">
        <v>2</v>
      </c>
      <c r="M9" s="92">
        <f aca="true" t="shared" si="10" ref="M9:M29">K9+L9</f>
        <v>18</v>
      </c>
      <c r="N9" s="93">
        <f t="shared" si="1"/>
        <v>75</v>
      </c>
      <c r="O9" s="93">
        <v>14</v>
      </c>
      <c r="P9" s="93">
        <v>1</v>
      </c>
      <c r="Q9" s="92">
        <f t="shared" si="2"/>
        <v>15</v>
      </c>
      <c r="R9" s="93">
        <f t="shared" si="3"/>
        <v>62.5</v>
      </c>
      <c r="S9" s="138">
        <v>14</v>
      </c>
      <c r="T9" s="93">
        <v>2</v>
      </c>
      <c r="U9" s="92">
        <f t="shared" si="4"/>
        <v>16</v>
      </c>
      <c r="V9" s="139">
        <f t="shared" si="5"/>
        <v>66.66666666666666</v>
      </c>
      <c r="W9" s="93">
        <v>16</v>
      </c>
      <c r="X9" s="98">
        <f t="shared" si="6"/>
        <v>66.66666666666666</v>
      </c>
      <c r="Y9" s="112">
        <v>15</v>
      </c>
      <c r="Z9" s="98">
        <f t="shared" si="7"/>
        <v>63</v>
      </c>
    </row>
    <row r="10" spans="1:26" ht="30" customHeight="1">
      <c r="A10" s="103">
        <v>13</v>
      </c>
      <c r="B10" s="223" t="s">
        <v>310</v>
      </c>
      <c r="C10" s="138">
        <v>67</v>
      </c>
      <c r="D10" s="93">
        <v>13</v>
      </c>
      <c r="E10" s="92">
        <f t="shared" si="8"/>
        <v>80</v>
      </c>
      <c r="F10" s="98">
        <v>100</v>
      </c>
      <c r="G10" s="138">
        <v>70</v>
      </c>
      <c r="H10" s="93">
        <v>13</v>
      </c>
      <c r="I10" s="92">
        <f t="shared" si="9"/>
        <v>83</v>
      </c>
      <c r="J10" s="139">
        <f t="shared" si="0"/>
        <v>103.75000000000001</v>
      </c>
      <c r="K10" s="138">
        <v>60</v>
      </c>
      <c r="L10" s="93">
        <v>12</v>
      </c>
      <c r="M10" s="92">
        <f t="shared" si="10"/>
        <v>72</v>
      </c>
      <c r="N10" s="93">
        <f t="shared" si="1"/>
        <v>90</v>
      </c>
      <c r="O10" s="93">
        <v>61</v>
      </c>
      <c r="P10" s="93">
        <v>14</v>
      </c>
      <c r="Q10" s="92">
        <f t="shared" si="2"/>
        <v>75</v>
      </c>
      <c r="R10" s="93">
        <f t="shared" si="3"/>
        <v>93.75</v>
      </c>
      <c r="S10" s="138">
        <v>52</v>
      </c>
      <c r="T10" s="93">
        <v>13</v>
      </c>
      <c r="U10" s="92">
        <f t="shared" si="4"/>
        <v>65</v>
      </c>
      <c r="V10" s="139">
        <f t="shared" si="5"/>
        <v>81.25</v>
      </c>
      <c r="W10" s="93">
        <v>72</v>
      </c>
      <c r="X10" s="98">
        <f t="shared" si="6"/>
        <v>90</v>
      </c>
      <c r="Y10" s="112">
        <v>64</v>
      </c>
      <c r="Z10" s="98">
        <f t="shared" si="7"/>
        <v>80</v>
      </c>
    </row>
    <row r="11" spans="1:26" ht="30" customHeight="1">
      <c r="A11" s="103">
        <v>14</v>
      </c>
      <c r="B11" s="223" t="s">
        <v>311</v>
      </c>
      <c r="C11" s="138">
        <v>140</v>
      </c>
      <c r="D11" s="93">
        <v>2</v>
      </c>
      <c r="E11" s="92">
        <f t="shared" si="8"/>
        <v>142</v>
      </c>
      <c r="F11" s="98">
        <v>100</v>
      </c>
      <c r="G11" s="138">
        <v>136</v>
      </c>
      <c r="H11" s="93">
        <v>2</v>
      </c>
      <c r="I11" s="92">
        <f t="shared" si="9"/>
        <v>138</v>
      </c>
      <c r="J11" s="139">
        <f t="shared" si="0"/>
        <v>97.1830985915493</v>
      </c>
      <c r="K11" s="138">
        <v>116</v>
      </c>
      <c r="L11" s="93">
        <v>2</v>
      </c>
      <c r="M11" s="92">
        <f t="shared" si="10"/>
        <v>118</v>
      </c>
      <c r="N11" s="93">
        <f t="shared" si="1"/>
        <v>83.09859154929578</v>
      </c>
      <c r="O11" s="93">
        <v>115</v>
      </c>
      <c r="P11" s="93">
        <v>1</v>
      </c>
      <c r="Q11" s="92">
        <f t="shared" si="2"/>
        <v>116</v>
      </c>
      <c r="R11" s="93">
        <f t="shared" si="3"/>
        <v>81.69014084507043</v>
      </c>
      <c r="S11" s="138">
        <v>110</v>
      </c>
      <c r="T11" s="93">
        <v>1</v>
      </c>
      <c r="U11" s="92">
        <f t="shared" si="4"/>
        <v>111</v>
      </c>
      <c r="V11" s="139">
        <f t="shared" si="5"/>
        <v>78.16901408450704</v>
      </c>
      <c r="W11" s="93">
        <v>107</v>
      </c>
      <c r="X11" s="98">
        <f t="shared" si="6"/>
        <v>75.35211267605634</v>
      </c>
      <c r="Y11" s="112">
        <v>97</v>
      </c>
      <c r="Z11" s="98">
        <f t="shared" si="7"/>
        <v>68</v>
      </c>
    </row>
    <row r="12" spans="1:26" ht="30" customHeight="1">
      <c r="A12" s="103">
        <v>15</v>
      </c>
      <c r="B12" s="223" t="s">
        <v>29</v>
      </c>
      <c r="C12" s="138">
        <v>8</v>
      </c>
      <c r="D12" s="93" t="s">
        <v>4</v>
      </c>
      <c r="E12" s="92">
        <v>8</v>
      </c>
      <c r="F12" s="98">
        <v>100</v>
      </c>
      <c r="G12" s="138">
        <v>8</v>
      </c>
      <c r="H12" s="93" t="s">
        <v>4</v>
      </c>
      <c r="I12" s="92">
        <v>8</v>
      </c>
      <c r="J12" s="139">
        <f t="shared" si="0"/>
        <v>100</v>
      </c>
      <c r="K12" s="138">
        <v>7</v>
      </c>
      <c r="L12" s="93" t="s">
        <v>299</v>
      </c>
      <c r="M12" s="92">
        <v>7</v>
      </c>
      <c r="N12" s="93">
        <f t="shared" si="1"/>
        <v>87.5</v>
      </c>
      <c r="O12" s="93">
        <v>5</v>
      </c>
      <c r="P12" s="93" t="s">
        <v>4</v>
      </c>
      <c r="Q12" s="92">
        <v>5</v>
      </c>
      <c r="R12" s="93">
        <f t="shared" si="3"/>
        <v>62.5</v>
      </c>
      <c r="S12" s="138">
        <v>6</v>
      </c>
      <c r="T12" s="93" t="s">
        <v>299</v>
      </c>
      <c r="U12" s="92">
        <v>6</v>
      </c>
      <c r="V12" s="139">
        <f t="shared" si="5"/>
        <v>75</v>
      </c>
      <c r="W12" s="93">
        <v>5</v>
      </c>
      <c r="X12" s="98">
        <f t="shared" si="6"/>
        <v>62.5</v>
      </c>
      <c r="Y12" s="112">
        <v>5</v>
      </c>
      <c r="Z12" s="98">
        <f t="shared" si="7"/>
        <v>63</v>
      </c>
    </row>
    <row r="13" spans="1:26" ht="30" customHeight="1">
      <c r="A13" s="103">
        <v>16</v>
      </c>
      <c r="B13" s="223" t="s">
        <v>312</v>
      </c>
      <c r="C13" s="138">
        <v>15</v>
      </c>
      <c r="D13" s="93" t="s">
        <v>4</v>
      </c>
      <c r="E13" s="92">
        <v>15</v>
      </c>
      <c r="F13" s="98">
        <v>100</v>
      </c>
      <c r="G13" s="138">
        <v>14</v>
      </c>
      <c r="H13" s="93" t="s">
        <v>4</v>
      </c>
      <c r="I13" s="92">
        <v>14</v>
      </c>
      <c r="J13" s="139">
        <f t="shared" si="0"/>
        <v>93.33333333333333</v>
      </c>
      <c r="K13" s="138">
        <v>12</v>
      </c>
      <c r="L13" s="93" t="s">
        <v>299</v>
      </c>
      <c r="M13" s="92">
        <v>12</v>
      </c>
      <c r="N13" s="93">
        <f t="shared" si="1"/>
        <v>80</v>
      </c>
      <c r="O13" s="93">
        <v>11</v>
      </c>
      <c r="P13" s="93" t="s">
        <v>4</v>
      </c>
      <c r="Q13" s="92">
        <v>11</v>
      </c>
      <c r="R13" s="93">
        <f t="shared" si="3"/>
        <v>73.33333333333333</v>
      </c>
      <c r="S13" s="138">
        <v>9</v>
      </c>
      <c r="T13" s="93" t="s">
        <v>299</v>
      </c>
      <c r="U13" s="92">
        <v>9</v>
      </c>
      <c r="V13" s="139">
        <f t="shared" si="5"/>
        <v>60</v>
      </c>
      <c r="W13" s="93">
        <v>11</v>
      </c>
      <c r="X13" s="98">
        <f t="shared" si="6"/>
        <v>73.33333333333333</v>
      </c>
      <c r="Y13" s="112">
        <v>11</v>
      </c>
      <c r="Z13" s="98">
        <f t="shared" si="7"/>
        <v>73</v>
      </c>
    </row>
    <row r="14" spans="1:26" ht="30" customHeight="1">
      <c r="A14" s="103">
        <v>17</v>
      </c>
      <c r="B14" s="223" t="s">
        <v>313</v>
      </c>
      <c r="C14" s="138">
        <v>5</v>
      </c>
      <c r="D14" s="93" t="s">
        <v>4</v>
      </c>
      <c r="E14" s="92">
        <v>5</v>
      </c>
      <c r="F14" s="98">
        <v>100</v>
      </c>
      <c r="G14" s="138">
        <v>5</v>
      </c>
      <c r="H14" s="93" t="s">
        <v>4</v>
      </c>
      <c r="I14" s="92">
        <v>5</v>
      </c>
      <c r="J14" s="139">
        <f t="shared" si="0"/>
        <v>100</v>
      </c>
      <c r="K14" s="138">
        <v>3</v>
      </c>
      <c r="L14" s="93" t="s">
        <v>299</v>
      </c>
      <c r="M14" s="92">
        <v>3</v>
      </c>
      <c r="N14" s="93">
        <f t="shared" si="1"/>
        <v>60</v>
      </c>
      <c r="O14" s="93">
        <v>3</v>
      </c>
      <c r="P14" s="93" t="s">
        <v>4</v>
      </c>
      <c r="Q14" s="92">
        <v>3</v>
      </c>
      <c r="R14" s="93">
        <f t="shared" si="3"/>
        <v>60</v>
      </c>
      <c r="S14" s="138">
        <v>3</v>
      </c>
      <c r="T14" s="93">
        <v>1</v>
      </c>
      <c r="U14" s="92">
        <f t="shared" si="4"/>
        <v>4</v>
      </c>
      <c r="V14" s="139">
        <f t="shared" si="5"/>
        <v>80</v>
      </c>
      <c r="W14" s="93">
        <v>4</v>
      </c>
      <c r="X14" s="98">
        <f t="shared" si="6"/>
        <v>80</v>
      </c>
      <c r="Y14" s="112">
        <v>2</v>
      </c>
      <c r="Z14" s="98">
        <f t="shared" si="7"/>
        <v>40</v>
      </c>
    </row>
    <row r="15" spans="1:26" ht="30" customHeight="1">
      <c r="A15" s="103">
        <v>18</v>
      </c>
      <c r="B15" s="223" t="s">
        <v>31</v>
      </c>
      <c r="C15" s="138">
        <v>1</v>
      </c>
      <c r="D15" s="93" t="s">
        <v>4</v>
      </c>
      <c r="E15" s="92">
        <v>1</v>
      </c>
      <c r="F15" s="98">
        <v>100</v>
      </c>
      <c r="G15" s="138">
        <v>1</v>
      </c>
      <c r="H15" s="93" t="s">
        <v>4</v>
      </c>
      <c r="I15" s="92">
        <v>1</v>
      </c>
      <c r="J15" s="139">
        <f t="shared" si="0"/>
        <v>100</v>
      </c>
      <c r="K15" s="138">
        <v>1</v>
      </c>
      <c r="L15" s="93" t="s">
        <v>299</v>
      </c>
      <c r="M15" s="92">
        <v>1</v>
      </c>
      <c r="N15" s="93">
        <f t="shared" si="1"/>
        <v>100</v>
      </c>
      <c r="O15" s="93">
        <v>1</v>
      </c>
      <c r="P15" s="93" t="s">
        <v>4</v>
      </c>
      <c r="Q15" s="92">
        <v>1</v>
      </c>
      <c r="R15" s="93">
        <f t="shared" si="3"/>
        <v>100</v>
      </c>
      <c r="S15" s="138">
        <v>1</v>
      </c>
      <c r="T15" s="93" t="s">
        <v>299</v>
      </c>
      <c r="U15" s="92">
        <v>1</v>
      </c>
      <c r="V15" s="139">
        <f t="shared" si="5"/>
        <v>100</v>
      </c>
      <c r="W15" s="93">
        <v>1</v>
      </c>
      <c r="X15" s="98">
        <f t="shared" si="6"/>
        <v>100</v>
      </c>
      <c r="Y15" s="112">
        <v>1</v>
      </c>
      <c r="Z15" s="98">
        <f t="shared" si="7"/>
        <v>100</v>
      </c>
    </row>
    <row r="16" spans="1:26" ht="30" customHeight="1">
      <c r="A16" s="103">
        <v>19</v>
      </c>
      <c r="B16" s="223" t="s">
        <v>32</v>
      </c>
      <c r="C16" s="138">
        <v>38</v>
      </c>
      <c r="D16" s="93">
        <v>8</v>
      </c>
      <c r="E16" s="92">
        <f t="shared" si="8"/>
        <v>46</v>
      </c>
      <c r="F16" s="98">
        <v>100</v>
      </c>
      <c r="G16" s="138">
        <v>37</v>
      </c>
      <c r="H16" s="93">
        <v>9</v>
      </c>
      <c r="I16" s="92">
        <f t="shared" si="9"/>
        <v>46</v>
      </c>
      <c r="J16" s="139">
        <f t="shared" si="0"/>
        <v>100</v>
      </c>
      <c r="K16" s="138">
        <v>38</v>
      </c>
      <c r="L16" s="93">
        <v>10</v>
      </c>
      <c r="M16" s="92">
        <f t="shared" si="10"/>
        <v>48</v>
      </c>
      <c r="N16" s="93">
        <f t="shared" si="1"/>
        <v>104.34782608695652</v>
      </c>
      <c r="O16" s="93">
        <v>43</v>
      </c>
      <c r="P16" s="93">
        <v>10</v>
      </c>
      <c r="Q16" s="92">
        <f t="shared" si="2"/>
        <v>53</v>
      </c>
      <c r="R16" s="93">
        <f t="shared" si="3"/>
        <v>115.21739130434783</v>
      </c>
      <c r="S16" s="138">
        <v>38</v>
      </c>
      <c r="T16" s="93">
        <v>9</v>
      </c>
      <c r="U16" s="92">
        <f t="shared" si="4"/>
        <v>47</v>
      </c>
      <c r="V16" s="139">
        <f t="shared" si="5"/>
        <v>102.17391304347827</v>
      </c>
      <c r="W16" s="93">
        <v>49</v>
      </c>
      <c r="X16" s="98">
        <f t="shared" si="6"/>
        <v>106.5217391304348</v>
      </c>
      <c r="Y16" s="112">
        <v>43</v>
      </c>
      <c r="Z16" s="98">
        <f t="shared" si="7"/>
        <v>93</v>
      </c>
    </row>
    <row r="17" spans="1:26" ht="30" customHeight="1">
      <c r="A17" s="103">
        <v>20</v>
      </c>
      <c r="B17" s="223" t="s">
        <v>314</v>
      </c>
      <c r="C17" s="138">
        <v>5</v>
      </c>
      <c r="D17" s="93">
        <v>2</v>
      </c>
      <c r="E17" s="92">
        <f t="shared" si="8"/>
        <v>7</v>
      </c>
      <c r="F17" s="98">
        <v>100</v>
      </c>
      <c r="G17" s="138">
        <v>5</v>
      </c>
      <c r="H17" s="93">
        <v>1</v>
      </c>
      <c r="I17" s="92">
        <f t="shared" si="9"/>
        <v>6</v>
      </c>
      <c r="J17" s="139">
        <f t="shared" si="0"/>
        <v>85.71428571428571</v>
      </c>
      <c r="K17" s="138">
        <v>5</v>
      </c>
      <c r="L17" s="93">
        <v>1</v>
      </c>
      <c r="M17" s="92">
        <f t="shared" si="10"/>
        <v>6</v>
      </c>
      <c r="N17" s="93">
        <f t="shared" si="1"/>
        <v>85.71428571428571</v>
      </c>
      <c r="O17" s="93">
        <v>5</v>
      </c>
      <c r="P17" s="93">
        <v>1</v>
      </c>
      <c r="Q17" s="92">
        <f t="shared" si="2"/>
        <v>6</v>
      </c>
      <c r="R17" s="93">
        <f t="shared" si="3"/>
        <v>85.71428571428571</v>
      </c>
      <c r="S17" s="138">
        <v>4</v>
      </c>
      <c r="T17" s="93">
        <v>1</v>
      </c>
      <c r="U17" s="92">
        <f t="shared" si="4"/>
        <v>5</v>
      </c>
      <c r="V17" s="139">
        <f t="shared" si="5"/>
        <v>71.42857142857143</v>
      </c>
      <c r="W17" s="93">
        <v>6</v>
      </c>
      <c r="X17" s="98">
        <f t="shared" si="6"/>
        <v>85.71428571428571</v>
      </c>
      <c r="Y17" s="112">
        <v>5</v>
      </c>
      <c r="Z17" s="98">
        <f t="shared" si="7"/>
        <v>71</v>
      </c>
    </row>
    <row r="18" spans="1:26" ht="30" customHeight="1">
      <c r="A18" s="103">
        <v>21</v>
      </c>
      <c r="B18" s="223" t="s">
        <v>33</v>
      </c>
      <c r="C18" s="138">
        <v>1</v>
      </c>
      <c r="D18" s="93" t="s">
        <v>4</v>
      </c>
      <c r="E18" s="92">
        <v>1</v>
      </c>
      <c r="F18" s="98">
        <v>100</v>
      </c>
      <c r="G18" s="138">
        <v>1</v>
      </c>
      <c r="H18" s="93" t="s">
        <v>4</v>
      </c>
      <c r="I18" s="92">
        <v>1</v>
      </c>
      <c r="J18" s="139">
        <f t="shared" si="0"/>
        <v>100</v>
      </c>
      <c r="K18" s="138" t="s">
        <v>4</v>
      </c>
      <c r="L18" s="93" t="s">
        <v>299</v>
      </c>
      <c r="M18" s="92" t="s">
        <v>4</v>
      </c>
      <c r="N18" s="93" t="s">
        <v>4</v>
      </c>
      <c r="O18" s="93" t="s">
        <v>4</v>
      </c>
      <c r="P18" s="93" t="s">
        <v>4</v>
      </c>
      <c r="Q18" s="92" t="s">
        <v>4</v>
      </c>
      <c r="R18" s="93" t="s">
        <v>4</v>
      </c>
      <c r="S18" s="138" t="s">
        <v>4</v>
      </c>
      <c r="T18" s="93" t="s">
        <v>299</v>
      </c>
      <c r="U18" s="92" t="s">
        <v>299</v>
      </c>
      <c r="V18" s="139" t="s">
        <v>299</v>
      </c>
      <c r="W18" s="93" t="s">
        <v>299</v>
      </c>
      <c r="X18" s="98" t="s">
        <v>299</v>
      </c>
      <c r="Y18" s="185" t="s">
        <v>158</v>
      </c>
      <c r="Z18" s="486" t="s">
        <v>158</v>
      </c>
    </row>
    <row r="19" spans="1:26" ht="30" customHeight="1">
      <c r="A19" s="103">
        <v>22</v>
      </c>
      <c r="B19" s="223" t="s">
        <v>34</v>
      </c>
      <c r="C19" s="138">
        <v>6</v>
      </c>
      <c r="D19" s="93">
        <v>6</v>
      </c>
      <c r="E19" s="92">
        <f t="shared" si="8"/>
        <v>12</v>
      </c>
      <c r="F19" s="98">
        <v>100</v>
      </c>
      <c r="G19" s="138">
        <v>5</v>
      </c>
      <c r="H19" s="93">
        <v>6</v>
      </c>
      <c r="I19" s="92">
        <f t="shared" si="9"/>
        <v>11</v>
      </c>
      <c r="J19" s="139">
        <f t="shared" si="0"/>
        <v>91.66666666666666</v>
      </c>
      <c r="K19" s="138">
        <v>7</v>
      </c>
      <c r="L19" s="93">
        <v>6</v>
      </c>
      <c r="M19" s="92">
        <f t="shared" si="10"/>
        <v>13</v>
      </c>
      <c r="N19" s="93">
        <f t="shared" si="1"/>
        <v>108.33333333333333</v>
      </c>
      <c r="O19" s="93">
        <v>8</v>
      </c>
      <c r="P19" s="93">
        <v>7</v>
      </c>
      <c r="Q19" s="92">
        <f t="shared" si="2"/>
        <v>15</v>
      </c>
      <c r="R19" s="93">
        <f t="shared" si="3"/>
        <v>125</v>
      </c>
      <c r="S19" s="138">
        <v>6</v>
      </c>
      <c r="T19" s="93">
        <v>6</v>
      </c>
      <c r="U19" s="92">
        <f t="shared" si="4"/>
        <v>12</v>
      </c>
      <c r="V19" s="139">
        <f t="shared" si="5"/>
        <v>100</v>
      </c>
      <c r="W19" s="93">
        <v>12</v>
      </c>
      <c r="X19" s="98">
        <f t="shared" si="6"/>
        <v>100</v>
      </c>
      <c r="Y19" s="112">
        <v>15</v>
      </c>
      <c r="Z19" s="98">
        <f t="shared" si="7"/>
        <v>125</v>
      </c>
    </row>
    <row r="20" spans="1:26" ht="30" customHeight="1">
      <c r="A20" s="103">
        <v>23</v>
      </c>
      <c r="B20" s="223" t="s">
        <v>315</v>
      </c>
      <c r="C20" s="138">
        <v>6</v>
      </c>
      <c r="D20" s="93" t="s">
        <v>4</v>
      </c>
      <c r="E20" s="92">
        <v>6</v>
      </c>
      <c r="F20" s="98">
        <v>100</v>
      </c>
      <c r="G20" s="138">
        <v>6</v>
      </c>
      <c r="H20" s="93" t="s">
        <v>4</v>
      </c>
      <c r="I20" s="92">
        <v>6</v>
      </c>
      <c r="J20" s="139">
        <f t="shared" si="0"/>
        <v>100</v>
      </c>
      <c r="K20" s="138">
        <v>5</v>
      </c>
      <c r="L20" s="93" t="s">
        <v>299</v>
      </c>
      <c r="M20" s="92">
        <v>5</v>
      </c>
      <c r="N20" s="93">
        <f t="shared" si="1"/>
        <v>83.33333333333334</v>
      </c>
      <c r="O20" s="93">
        <v>5</v>
      </c>
      <c r="P20" s="93">
        <v>1</v>
      </c>
      <c r="Q20" s="92">
        <f t="shared" si="2"/>
        <v>6</v>
      </c>
      <c r="R20" s="93">
        <f t="shared" si="3"/>
        <v>100</v>
      </c>
      <c r="S20" s="138">
        <v>5</v>
      </c>
      <c r="T20" s="93">
        <v>1</v>
      </c>
      <c r="U20" s="92">
        <f t="shared" si="4"/>
        <v>6</v>
      </c>
      <c r="V20" s="139">
        <f t="shared" si="5"/>
        <v>100</v>
      </c>
      <c r="W20" s="93">
        <v>6</v>
      </c>
      <c r="X20" s="98">
        <f t="shared" si="6"/>
        <v>100</v>
      </c>
      <c r="Y20" s="112">
        <v>8</v>
      </c>
      <c r="Z20" s="98">
        <f t="shared" si="7"/>
        <v>133</v>
      </c>
    </row>
    <row r="21" spans="1:26" ht="30" customHeight="1">
      <c r="A21" s="103">
        <v>24</v>
      </c>
      <c r="B21" s="223" t="s">
        <v>316</v>
      </c>
      <c r="C21" s="138">
        <v>12</v>
      </c>
      <c r="D21" s="93">
        <v>1</v>
      </c>
      <c r="E21" s="92">
        <f t="shared" si="8"/>
        <v>13</v>
      </c>
      <c r="F21" s="98">
        <v>100</v>
      </c>
      <c r="G21" s="138">
        <v>9</v>
      </c>
      <c r="H21" s="93">
        <v>1</v>
      </c>
      <c r="I21" s="92">
        <f t="shared" si="9"/>
        <v>10</v>
      </c>
      <c r="J21" s="139">
        <f t="shared" si="0"/>
        <v>76.92307692307693</v>
      </c>
      <c r="K21" s="138">
        <v>9</v>
      </c>
      <c r="L21" s="93">
        <v>1</v>
      </c>
      <c r="M21" s="92">
        <f t="shared" si="10"/>
        <v>10</v>
      </c>
      <c r="N21" s="93">
        <f t="shared" si="1"/>
        <v>76.92307692307693</v>
      </c>
      <c r="O21" s="93">
        <v>10</v>
      </c>
      <c r="P21" s="93">
        <v>1</v>
      </c>
      <c r="Q21" s="92">
        <f t="shared" si="2"/>
        <v>11</v>
      </c>
      <c r="R21" s="93">
        <f t="shared" si="3"/>
        <v>84.61538461538461</v>
      </c>
      <c r="S21" s="138">
        <v>8</v>
      </c>
      <c r="T21" s="93">
        <v>1</v>
      </c>
      <c r="U21" s="92">
        <f t="shared" si="4"/>
        <v>9</v>
      </c>
      <c r="V21" s="139">
        <f t="shared" si="5"/>
        <v>69.23076923076923</v>
      </c>
      <c r="W21" s="93">
        <v>9</v>
      </c>
      <c r="X21" s="98">
        <f t="shared" si="6"/>
        <v>69.23076923076923</v>
      </c>
      <c r="Y21" s="112">
        <v>10</v>
      </c>
      <c r="Z21" s="98">
        <f t="shared" si="7"/>
        <v>77</v>
      </c>
    </row>
    <row r="22" spans="1:26" ht="30" customHeight="1">
      <c r="A22" s="103">
        <v>25</v>
      </c>
      <c r="B22" s="223" t="s">
        <v>318</v>
      </c>
      <c r="C22" s="138">
        <v>86</v>
      </c>
      <c r="D22" s="93">
        <v>10</v>
      </c>
      <c r="E22" s="92">
        <f t="shared" si="8"/>
        <v>96</v>
      </c>
      <c r="F22" s="98">
        <v>100</v>
      </c>
      <c r="G22" s="138">
        <v>76</v>
      </c>
      <c r="H22" s="93">
        <v>9</v>
      </c>
      <c r="I22" s="92">
        <f t="shared" si="9"/>
        <v>85</v>
      </c>
      <c r="J22" s="139">
        <f t="shared" si="0"/>
        <v>88.54166666666666</v>
      </c>
      <c r="K22" s="138">
        <v>67</v>
      </c>
      <c r="L22" s="93">
        <v>10</v>
      </c>
      <c r="M22" s="92">
        <f t="shared" si="10"/>
        <v>77</v>
      </c>
      <c r="N22" s="93">
        <f t="shared" si="1"/>
        <v>80.20833333333334</v>
      </c>
      <c r="O22" s="93">
        <v>74</v>
      </c>
      <c r="P22" s="93">
        <v>12</v>
      </c>
      <c r="Q22" s="92">
        <f t="shared" si="2"/>
        <v>86</v>
      </c>
      <c r="R22" s="93">
        <f t="shared" si="3"/>
        <v>89.58333333333334</v>
      </c>
      <c r="S22" s="138">
        <v>62</v>
      </c>
      <c r="T22" s="93">
        <v>12</v>
      </c>
      <c r="U22" s="92">
        <f t="shared" si="4"/>
        <v>74</v>
      </c>
      <c r="V22" s="139">
        <f t="shared" si="5"/>
        <v>77.08333333333334</v>
      </c>
      <c r="W22" s="93">
        <v>76</v>
      </c>
      <c r="X22" s="98">
        <f t="shared" si="6"/>
        <v>79.16666666666666</v>
      </c>
      <c r="Y22" s="112">
        <v>68</v>
      </c>
      <c r="Z22" s="98">
        <f t="shared" si="7"/>
        <v>71</v>
      </c>
    </row>
    <row r="23" spans="1:26" ht="30" customHeight="1">
      <c r="A23" s="103">
        <v>26</v>
      </c>
      <c r="B23" s="223" t="s">
        <v>35</v>
      </c>
      <c r="C23" s="138">
        <v>57</v>
      </c>
      <c r="D23" s="93">
        <v>5</v>
      </c>
      <c r="E23" s="92">
        <f t="shared" si="8"/>
        <v>62</v>
      </c>
      <c r="F23" s="98">
        <v>100</v>
      </c>
      <c r="G23" s="138">
        <v>51</v>
      </c>
      <c r="H23" s="93">
        <v>4</v>
      </c>
      <c r="I23" s="92">
        <f t="shared" si="9"/>
        <v>55</v>
      </c>
      <c r="J23" s="139">
        <f t="shared" si="0"/>
        <v>88.70967741935483</v>
      </c>
      <c r="K23" s="138">
        <v>44</v>
      </c>
      <c r="L23" s="93">
        <v>4</v>
      </c>
      <c r="M23" s="92">
        <f t="shared" si="10"/>
        <v>48</v>
      </c>
      <c r="N23" s="93">
        <f t="shared" si="1"/>
        <v>77.41935483870968</v>
      </c>
      <c r="O23" s="93">
        <v>51</v>
      </c>
      <c r="P23" s="93">
        <v>6</v>
      </c>
      <c r="Q23" s="92">
        <f t="shared" si="2"/>
        <v>57</v>
      </c>
      <c r="R23" s="93">
        <f t="shared" si="3"/>
        <v>91.93548387096774</v>
      </c>
      <c r="S23" s="138">
        <v>48</v>
      </c>
      <c r="T23" s="93">
        <v>6</v>
      </c>
      <c r="U23" s="92">
        <f t="shared" si="4"/>
        <v>54</v>
      </c>
      <c r="V23" s="139">
        <f t="shared" si="5"/>
        <v>87.09677419354838</v>
      </c>
      <c r="W23" s="93">
        <v>58</v>
      </c>
      <c r="X23" s="98">
        <f t="shared" si="6"/>
        <v>93.54838709677419</v>
      </c>
      <c r="Y23" s="112">
        <v>63</v>
      </c>
      <c r="Z23" s="98">
        <f t="shared" si="7"/>
        <v>102</v>
      </c>
    </row>
    <row r="24" spans="1:26" ht="30" customHeight="1">
      <c r="A24" s="103">
        <v>27</v>
      </c>
      <c r="B24" s="223" t="s">
        <v>36</v>
      </c>
      <c r="C24" s="138">
        <v>46</v>
      </c>
      <c r="D24" s="93">
        <v>7</v>
      </c>
      <c r="E24" s="92">
        <f t="shared" si="8"/>
        <v>53</v>
      </c>
      <c r="F24" s="98">
        <v>100</v>
      </c>
      <c r="G24" s="138">
        <v>18</v>
      </c>
      <c r="H24" s="93">
        <v>6</v>
      </c>
      <c r="I24" s="92">
        <f t="shared" si="9"/>
        <v>24</v>
      </c>
      <c r="J24" s="139">
        <f t="shared" si="0"/>
        <v>45.28301886792453</v>
      </c>
      <c r="K24" s="138">
        <v>13</v>
      </c>
      <c r="L24" s="93">
        <v>2</v>
      </c>
      <c r="M24" s="92">
        <f t="shared" si="10"/>
        <v>15</v>
      </c>
      <c r="N24" s="93">
        <f t="shared" si="1"/>
        <v>28.30188679245283</v>
      </c>
      <c r="O24" s="93">
        <v>12</v>
      </c>
      <c r="P24" s="93">
        <v>3</v>
      </c>
      <c r="Q24" s="92">
        <f t="shared" si="2"/>
        <v>15</v>
      </c>
      <c r="R24" s="93">
        <f t="shared" si="3"/>
        <v>28.30188679245283</v>
      </c>
      <c r="S24" s="138">
        <v>12</v>
      </c>
      <c r="T24" s="93">
        <v>3</v>
      </c>
      <c r="U24" s="92">
        <f t="shared" si="4"/>
        <v>15</v>
      </c>
      <c r="V24" s="139">
        <f t="shared" si="5"/>
        <v>28.30188679245283</v>
      </c>
      <c r="W24" s="93">
        <v>13</v>
      </c>
      <c r="X24" s="98">
        <f t="shared" si="6"/>
        <v>24.528301886792452</v>
      </c>
      <c r="Y24" s="112">
        <v>13</v>
      </c>
      <c r="Z24" s="98">
        <f t="shared" si="7"/>
        <v>25</v>
      </c>
    </row>
    <row r="25" spans="1:26" ht="30" customHeight="1">
      <c r="A25" s="103">
        <v>28</v>
      </c>
      <c r="B25" s="223" t="s">
        <v>37</v>
      </c>
      <c r="C25" s="138" t="s">
        <v>4</v>
      </c>
      <c r="D25" s="93" t="s">
        <v>4</v>
      </c>
      <c r="E25" s="92" t="s">
        <v>4</v>
      </c>
      <c r="F25" s="98" t="s">
        <v>4</v>
      </c>
      <c r="G25" s="138">
        <v>4</v>
      </c>
      <c r="H25" s="93" t="s">
        <v>4</v>
      </c>
      <c r="I25" s="92">
        <v>4</v>
      </c>
      <c r="J25" s="139" t="s">
        <v>4</v>
      </c>
      <c r="K25" s="138">
        <v>4</v>
      </c>
      <c r="L25" s="93">
        <v>2</v>
      </c>
      <c r="M25" s="92">
        <f t="shared" si="10"/>
        <v>6</v>
      </c>
      <c r="N25" s="93" t="s">
        <v>4</v>
      </c>
      <c r="O25" s="93">
        <v>5</v>
      </c>
      <c r="P25" s="93">
        <v>2</v>
      </c>
      <c r="Q25" s="92">
        <f t="shared" si="2"/>
        <v>7</v>
      </c>
      <c r="R25" s="93" t="s">
        <v>4</v>
      </c>
      <c r="S25" s="138">
        <v>4</v>
      </c>
      <c r="T25" s="93">
        <v>2</v>
      </c>
      <c r="U25" s="92">
        <f t="shared" si="4"/>
        <v>6</v>
      </c>
      <c r="V25" s="139" t="s">
        <v>299</v>
      </c>
      <c r="W25" s="93">
        <v>6</v>
      </c>
      <c r="X25" s="98" t="s">
        <v>299</v>
      </c>
      <c r="Y25" s="483">
        <v>3</v>
      </c>
      <c r="Z25" s="486" t="s">
        <v>158</v>
      </c>
    </row>
    <row r="26" spans="1:26" ht="30" customHeight="1">
      <c r="A26" s="103">
        <v>29</v>
      </c>
      <c r="B26" s="223" t="s">
        <v>38</v>
      </c>
      <c r="C26" s="138" t="s">
        <v>4</v>
      </c>
      <c r="D26" s="93" t="s">
        <v>4</v>
      </c>
      <c r="E26" s="92" t="s">
        <v>4</v>
      </c>
      <c r="F26" s="98" t="s">
        <v>4</v>
      </c>
      <c r="G26" s="138">
        <v>21</v>
      </c>
      <c r="H26" s="93" t="s">
        <v>4</v>
      </c>
      <c r="I26" s="92">
        <v>21</v>
      </c>
      <c r="J26" s="139" t="s">
        <v>4</v>
      </c>
      <c r="K26" s="138">
        <v>17</v>
      </c>
      <c r="L26" s="93" t="s">
        <v>299</v>
      </c>
      <c r="M26" s="92">
        <v>17</v>
      </c>
      <c r="N26" s="93" t="s">
        <v>4</v>
      </c>
      <c r="O26" s="93">
        <v>21</v>
      </c>
      <c r="P26" s="93" t="s">
        <v>4</v>
      </c>
      <c r="Q26" s="92">
        <v>21</v>
      </c>
      <c r="R26" s="93" t="s">
        <v>4</v>
      </c>
      <c r="S26" s="138">
        <v>18</v>
      </c>
      <c r="T26" s="93">
        <v>1</v>
      </c>
      <c r="U26" s="92">
        <f t="shared" si="4"/>
        <v>19</v>
      </c>
      <c r="V26" s="139" t="s">
        <v>299</v>
      </c>
      <c r="W26" s="93">
        <v>17</v>
      </c>
      <c r="X26" s="98" t="s">
        <v>299</v>
      </c>
      <c r="Y26" s="483">
        <v>22</v>
      </c>
      <c r="Z26" s="486" t="s">
        <v>158</v>
      </c>
    </row>
    <row r="27" spans="1:26" ht="30" customHeight="1">
      <c r="A27" s="103">
        <v>30</v>
      </c>
      <c r="B27" s="223" t="s">
        <v>39</v>
      </c>
      <c r="C27" s="138">
        <v>25</v>
      </c>
      <c r="D27" s="93">
        <v>4</v>
      </c>
      <c r="E27" s="92">
        <f t="shared" si="8"/>
        <v>29</v>
      </c>
      <c r="F27" s="98">
        <v>100</v>
      </c>
      <c r="G27" s="138">
        <v>27</v>
      </c>
      <c r="H27" s="93">
        <v>3</v>
      </c>
      <c r="I27" s="92">
        <f t="shared" si="9"/>
        <v>30</v>
      </c>
      <c r="J27" s="139">
        <f t="shared" si="0"/>
        <v>103.44827586206897</v>
      </c>
      <c r="K27" s="138">
        <v>30</v>
      </c>
      <c r="L27" s="93">
        <v>2</v>
      </c>
      <c r="M27" s="92">
        <f t="shared" si="10"/>
        <v>32</v>
      </c>
      <c r="N27" s="93">
        <f t="shared" si="1"/>
        <v>110.34482758620689</v>
      </c>
      <c r="O27" s="93">
        <v>25</v>
      </c>
      <c r="P27" s="93">
        <v>4</v>
      </c>
      <c r="Q27" s="92">
        <f>O27+P27</f>
        <v>29</v>
      </c>
      <c r="R27" s="93">
        <f t="shared" si="3"/>
        <v>100</v>
      </c>
      <c r="S27" s="138">
        <v>27</v>
      </c>
      <c r="T27" s="93">
        <v>3</v>
      </c>
      <c r="U27" s="92">
        <f t="shared" si="4"/>
        <v>30</v>
      </c>
      <c r="V27" s="139">
        <f t="shared" si="5"/>
        <v>103.44827586206897</v>
      </c>
      <c r="W27" s="93">
        <v>39</v>
      </c>
      <c r="X27" s="98">
        <f t="shared" si="6"/>
        <v>134.48275862068965</v>
      </c>
      <c r="Y27" s="112">
        <v>36</v>
      </c>
      <c r="Z27" s="98">
        <f t="shared" si="7"/>
        <v>124</v>
      </c>
    </row>
    <row r="28" spans="1:26" ht="30" customHeight="1">
      <c r="A28" s="103">
        <v>31</v>
      </c>
      <c r="B28" s="223" t="s">
        <v>40</v>
      </c>
      <c r="C28" s="138">
        <v>13</v>
      </c>
      <c r="D28" s="93">
        <v>3</v>
      </c>
      <c r="E28" s="92">
        <f t="shared" si="8"/>
        <v>16</v>
      </c>
      <c r="F28" s="98">
        <v>100</v>
      </c>
      <c r="G28" s="138">
        <v>12</v>
      </c>
      <c r="H28" s="93">
        <v>2</v>
      </c>
      <c r="I28" s="92">
        <f t="shared" si="9"/>
        <v>14</v>
      </c>
      <c r="J28" s="139">
        <f t="shared" si="0"/>
        <v>87.5</v>
      </c>
      <c r="K28" s="138">
        <v>10</v>
      </c>
      <c r="L28" s="93">
        <v>3</v>
      </c>
      <c r="M28" s="92">
        <f t="shared" si="10"/>
        <v>13</v>
      </c>
      <c r="N28" s="93">
        <f t="shared" si="1"/>
        <v>81.25</v>
      </c>
      <c r="O28" s="93">
        <v>9</v>
      </c>
      <c r="P28" s="93">
        <v>2</v>
      </c>
      <c r="Q28" s="92">
        <f>O28+P28</f>
        <v>11</v>
      </c>
      <c r="R28" s="93">
        <f t="shared" si="3"/>
        <v>68.75</v>
      </c>
      <c r="S28" s="138">
        <v>9</v>
      </c>
      <c r="T28" s="93">
        <v>3</v>
      </c>
      <c r="U28" s="92">
        <f t="shared" si="4"/>
        <v>12</v>
      </c>
      <c r="V28" s="139">
        <f t="shared" si="5"/>
        <v>75</v>
      </c>
      <c r="W28" s="93">
        <v>12</v>
      </c>
      <c r="X28" s="98">
        <f t="shared" si="6"/>
        <v>75</v>
      </c>
      <c r="Y28" s="112">
        <v>10</v>
      </c>
      <c r="Z28" s="98">
        <f t="shared" si="7"/>
        <v>63</v>
      </c>
    </row>
    <row r="29" spans="1:26" ht="30" customHeight="1">
      <c r="A29" s="104">
        <v>32</v>
      </c>
      <c r="B29" s="225" t="s">
        <v>41</v>
      </c>
      <c r="C29" s="143">
        <v>15</v>
      </c>
      <c r="D29" s="238">
        <v>2</v>
      </c>
      <c r="E29" s="94">
        <f t="shared" si="8"/>
        <v>17</v>
      </c>
      <c r="F29" s="99">
        <v>100</v>
      </c>
      <c r="G29" s="143">
        <v>14</v>
      </c>
      <c r="H29" s="238">
        <v>2</v>
      </c>
      <c r="I29" s="94">
        <f t="shared" si="9"/>
        <v>16</v>
      </c>
      <c r="J29" s="144">
        <f t="shared" si="0"/>
        <v>94.11764705882352</v>
      </c>
      <c r="K29" s="143">
        <v>14</v>
      </c>
      <c r="L29" s="238">
        <v>1</v>
      </c>
      <c r="M29" s="94">
        <f t="shared" si="10"/>
        <v>15</v>
      </c>
      <c r="N29" s="238">
        <f t="shared" si="1"/>
        <v>88.23529411764706</v>
      </c>
      <c r="O29" s="238">
        <v>12</v>
      </c>
      <c r="P29" s="238">
        <v>2</v>
      </c>
      <c r="Q29" s="94">
        <f>O29+P29</f>
        <v>14</v>
      </c>
      <c r="R29" s="238">
        <f t="shared" si="3"/>
        <v>82.35294117647058</v>
      </c>
      <c r="S29" s="143">
        <v>12</v>
      </c>
      <c r="T29" s="238">
        <v>1</v>
      </c>
      <c r="U29" s="94">
        <f t="shared" si="4"/>
        <v>13</v>
      </c>
      <c r="V29" s="144">
        <f t="shared" si="5"/>
        <v>76.47058823529412</v>
      </c>
      <c r="W29" s="238">
        <v>11</v>
      </c>
      <c r="X29" s="99">
        <f t="shared" si="6"/>
        <v>64.70588235294117</v>
      </c>
      <c r="Y29" s="470">
        <v>7</v>
      </c>
      <c r="Z29" s="99">
        <f t="shared" si="7"/>
        <v>41</v>
      </c>
    </row>
    <row r="30" ht="30" customHeight="1">
      <c r="B30" s="3"/>
    </row>
  </sheetData>
  <mergeCells count="10">
    <mergeCell ref="Y3:Z3"/>
    <mergeCell ref="U2:Z2"/>
    <mergeCell ref="A5:B5"/>
    <mergeCell ref="A3:B4"/>
    <mergeCell ref="S3:V3"/>
    <mergeCell ref="W3:X3"/>
    <mergeCell ref="C3:F3"/>
    <mergeCell ref="O3:R3"/>
    <mergeCell ref="K3:N3"/>
    <mergeCell ref="G3:J3"/>
  </mergeCells>
  <printOptions/>
  <pageMargins left="0.7874015748031497" right="0.7874015748031497" top="0.7874015748031497" bottom="0.7874015748031497" header="0.31496062992125984" footer="0.2362204724409449"/>
  <pageSetup horizontalDpi="300" verticalDpi="300" orientation="portrait" paperSize="9" scale="92" r:id="rId1"/>
  <colBreaks count="1" manualBreakCount="1">
    <brk id="14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7"/>
  <sheetViews>
    <sheetView zoomScaleSheetLayoutView="100" workbookViewId="0" topLeftCell="A1">
      <pane xSplit="2" topLeftCell="C1" activePane="topRight" state="frozen"/>
      <selection pane="topLeft" activeCell="A2" sqref="A2:B3"/>
      <selection pane="topRight" activeCell="A1" sqref="A1"/>
    </sheetView>
  </sheetViews>
  <sheetFormatPr defaultColWidth="9.00390625" defaultRowHeight="30.75" customHeight="1"/>
  <cols>
    <col min="1" max="1" width="3.375" style="38" customWidth="1"/>
    <col min="2" max="2" width="11.625" style="38" customWidth="1"/>
    <col min="3" max="5" width="8.50390625" style="38" customWidth="1"/>
    <col min="6" max="6" width="4.50390625" style="38" customWidth="1"/>
    <col min="7" max="9" width="8.50390625" style="38" customWidth="1"/>
    <col min="10" max="10" width="4.50390625" style="38" customWidth="1"/>
    <col min="11" max="13" width="8.50390625" style="38" customWidth="1"/>
    <col min="14" max="14" width="4.50390625" style="38" customWidth="1"/>
    <col min="15" max="17" width="8.50390625" style="38" customWidth="1"/>
    <col min="18" max="18" width="4.50390625" style="38" customWidth="1"/>
    <col min="19" max="21" width="8.50390625" style="38" customWidth="1"/>
    <col min="22" max="22" width="4.50390625" style="38" customWidth="1"/>
    <col min="23" max="26" width="9.625" style="38" customWidth="1"/>
    <col min="27" max="27" width="10.625" style="38" customWidth="1"/>
    <col min="28" max="28" width="7.625" style="40" customWidth="1"/>
    <col min="29" max="29" width="10.625" style="38" customWidth="1"/>
    <col min="30" max="30" width="6.75390625" style="38" customWidth="1"/>
    <col min="31" max="16384" width="9.00390625" style="38" customWidth="1"/>
  </cols>
  <sheetData>
    <row r="1" spans="1:26" s="42" customFormat="1" ht="33" customHeight="1">
      <c r="A1" s="67" t="s">
        <v>180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W1" s="9"/>
      <c r="X1" s="9"/>
      <c r="Y1" s="9"/>
      <c r="Z1" s="9"/>
    </row>
    <row r="2" spans="1:26" s="42" customFormat="1" ht="15" customHeight="1">
      <c r="A2" s="67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23" t="s">
        <v>166</v>
      </c>
      <c r="S2" s="623"/>
      <c r="T2" s="623"/>
      <c r="U2" s="623"/>
      <c r="V2" s="623"/>
      <c r="W2" s="623"/>
      <c r="X2" s="623"/>
      <c r="Y2" s="623"/>
      <c r="Z2" s="623"/>
    </row>
    <row r="3" spans="1:28" ht="33" customHeight="1">
      <c r="A3" s="617" t="s">
        <v>76</v>
      </c>
      <c r="B3" s="621"/>
      <c r="C3" s="619" t="s">
        <v>26</v>
      </c>
      <c r="D3" s="617"/>
      <c r="E3" s="617"/>
      <c r="F3" s="617"/>
      <c r="G3" s="619" t="s">
        <v>77</v>
      </c>
      <c r="H3" s="617"/>
      <c r="I3" s="617"/>
      <c r="J3" s="620"/>
      <c r="K3" s="625" t="s">
        <v>303</v>
      </c>
      <c r="L3" s="626"/>
      <c r="M3" s="626" t="s">
        <v>245</v>
      </c>
      <c r="N3" s="626"/>
      <c r="O3" s="620" t="s">
        <v>304</v>
      </c>
      <c r="P3" s="617"/>
      <c r="Q3" s="617"/>
      <c r="R3" s="624"/>
      <c r="S3" s="624" t="s">
        <v>182</v>
      </c>
      <c r="T3" s="617"/>
      <c r="U3" s="617"/>
      <c r="V3" s="624"/>
      <c r="W3" s="617" t="s">
        <v>305</v>
      </c>
      <c r="X3" s="617"/>
      <c r="Y3" s="619" t="s">
        <v>306</v>
      </c>
      <c r="Z3" s="617"/>
      <c r="AB3" s="38"/>
    </row>
    <row r="4" spans="1:28" ht="33" customHeight="1">
      <c r="A4" s="618"/>
      <c r="B4" s="622"/>
      <c r="C4" s="243" t="s">
        <v>231</v>
      </c>
      <c r="D4" s="244" t="s">
        <v>232</v>
      </c>
      <c r="E4" s="244" t="s">
        <v>82</v>
      </c>
      <c r="F4" s="96" t="s">
        <v>79</v>
      </c>
      <c r="G4" s="243" t="s">
        <v>231</v>
      </c>
      <c r="H4" s="244" t="s">
        <v>232</v>
      </c>
      <c r="I4" s="244" t="s">
        <v>82</v>
      </c>
      <c r="J4" s="240" t="s">
        <v>79</v>
      </c>
      <c r="K4" s="243" t="s">
        <v>231</v>
      </c>
      <c r="L4" s="249" t="s">
        <v>232</v>
      </c>
      <c r="M4" s="249" t="s">
        <v>82</v>
      </c>
      <c r="N4" s="96" t="s">
        <v>79</v>
      </c>
      <c r="O4" s="244" t="s">
        <v>231</v>
      </c>
      <c r="P4" s="244" t="s">
        <v>232</v>
      </c>
      <c r="Q4" s="244" t="s">
        <v>82</v>
      </c>
      <c r="R4" s="240" t="s">
        <v>79</v>
      </c>
      <c r="S4" s="243" t="s">
        <v>231</v>
      </c>
      <c r="T4" s="244" t="s">
        <v>232</v>
      </c>
      <c r="U4" s="244" t="s">
        <v>82</v>
      </c>
      <c r="V4" s="240" t="s">
        <v>79</v>
      </c>
      <c r="W4" s="90"/>
      <c r="X4" s="96" t="s">
        <v>79</v>
      </c>
      <c r="Y4" s="451"/>
      <c r="Z4" s="96" t="s">
        <v>79</v>
      </c>
      <c r="AB4" s="38"/>
    </row>
    <row r="5" spans="1:26" s="42" customFormat="1" ht="33.75" customHeight="1">
      <c r="A5" s="615" t="s">
        <v>354</v>
      </c>
      <c r="B5" s="615"/>
      <c r="C5" s="236">
        <v>12302</v>
      </c>
      <c r="D5" s="237">
        <v>1798</v>
      </c>
      <c r="E5" s="91">
        <f>C5+D5</f>
        <v>14100</v>
      </c>
      <c r="F5" s="237">
        <v>100</v>
      </c>
      <c r="G5" s="236">
        <v>12460</v>
      </c>
      <c r="H5" s="237">
        <v>1798</v>
      </c>
      <c r="I5" s="91">
        <f>G5+H5</f>
        <v>14258</v>
      </c>
      <c r="J5" s="229">
        <f>I5/E5*100</f>
        <v>101.12056737588652</v>
      </c>
      <c r="K5" s="236">
        <v>11333</v>
      </c>
      <c r="L5" s="237">
        <v>1708</v>
      </c>
      <c r="M5" s="91">
        <f>K5+L5</f>
        <v>13041</v>
      </c>
      <c r="N5" s="97">
        <f>M5/E5*100</f>
        <v>92.48936170212765</v>
      </c>
      <c r="O5" s="237">
        <v>11379</v>
      </c>
      <c r="P5" s="237">
        <v>1763</v>
      </c>
      <c r="Q5" s="91">
        <f>O5+P5</f>
        <v>13142</v>
      </c>
      <c r="R5" s="229">
        <f>Q5/E5*100</f>
        <v>93.20567375886525</v>
      </c>
      <c r="S5" s="236">
        <v>11511</v>
      </c>
      <c r="T5" s="237">
        <v>1848</v>
      </c>
      <c r="U5" s="91">
        <f>S5+T5</f>
        <v>13359</v>
      </c>
      <c r="V5" s="229">
        <f>U5/E5*100</f>
        <v>94.74468085106383</v>
      </c>
      <c r="W5" s="91">
        <f>SUM(W6:W29)</f>
        <v>13786</v>
      </c>
      <c r="X5" s="97">
        <f>W5/E5*100</f>
        <v>97.77304964539007</v>
      </c>
      <c r="Y5" s="131">
        <f>SUM(Y6:Y29)</f>
        <v>13974</v>
      </c>
      <c r="Z5" s="97">
        <f>Y5/E5*100</f>
        <v>99.1063829787234</v>
      </c>
    </row>
    <row r="6" spans="1:28" ht="33.75" customHeight="1">
      <c r="A6" s="103">
        <v>9</v>
      </c>
      <c r="B6" s="223" t="s">
        <v>27</v>
      </c>
      <c r="C6" s="138">
        <v>199</v>
      </c>
      <c r="D6" s="93">
        <v>332</v>
      </c>
      <c r="E6" s="92">
        <f>C6+D6</f>
        <v>531</v>
      </c>
      <c r="F6" s="93">
        <v>100</v>
      </c>
      <c r="G6" s="138">
        <v>204</v>
      </c>
      <c r="H6" s="93">
        <v>375</v>
      </c>
      <c r="I6" s="93">
        <f>G6+H6</f>
        <v>579</v>
      </c>
      <c r="J6" s="230">
        <f aca="true" t="shared" si="0" ref="J6:J27">I6/E6*100</f>
        <v>109.03954802259888</v>
      </c>
      <c r="K6" s="138">
        <v>209</v>
      </c>
      <c r="L6" s="93">
        <v>375</v>
      </c>
      <c r="M6" s="92">
        <f>K6+L6</f>
        <v>584</v>
      </c>
      <c r="N6" s="98">
        <f>M6/E6*100</f>
        <v>109.98116760828624</v>
      </c>
      <c r="O6" s="93">
        <v>238</v>
      </c>
      <c r="P6" s="93">
        <v>399</v>
      </c>
      <c r="Q6" s="92">
        <f>O6+P6</f>
        <v>637</v>
      </c>
      <c r="R6" s="230">
        <f>Q6/E6*100</f>
        <v>119.96233521657251</v>
      </c>
      <c r="S6" s="138">
        <v>267</v>
      </c>
      <c r="T6" s="93">
        <v>459</v>
      </c>
      <c r="U6" s="92">
        <f>S6+T6</f>
        <v>726</v>
      </c>
      <c r="V6" s="230">
        <f aca="true" t="shared" si="1" ref="V6:V28">U6/E6*100</f>
        <v>136.72316384180792</v>
      </c>
      <c r="W6" s="92">
        <v>680</v>
      </c>
      <c r="X6" s="98">
        <f aca="true" t="shared" si="2" ref="X6:X28">W6/E6*100</f>
        <v>128.060263653484</v>
      </c>
      <c r="Y6" s="138">
        <v>778</v>
      </c>
      <c r="Z6" s="98">
        <f>Y6/E6*100</f>
        <v>146.51600753295668</v>
      </c>
      <c r="AB6" s="38"/>
    </row>
    <row r="7" spans="1:28" ht="33.75" customHeight="1">
      <c r="A7" s="103">
        <v>10</v>
      </c>
      <c r="B7" s="226" t="s">
        <v>28</v>
      </c>
      <c r="C7" s="138">
        <v>80</v>
      </c>
      <c r="D7" s="93" t="s">
        <v>4</v>
      </c>
      <c r="E7" s="92">
        <v>80</v>
      </c>
      <c r="F7" s="93">
        <v>100</v>
      </c>
      <c r="G7" s="138">
        <v>75</v>
      </c>
      <c r="H7" s="93" t="s">
        <v>4</v>
      </c>
      <c r="I7" s="93">
        <v>75</v>
      </c>
      <c r="J7" s="230">
        <f t="shared" si="0"/>
        <v>93.75</v>
      </c>
      <c r="K7" s="138">
        <v>77</v>
      </c>
      <c r="L7" s="93" t="s">
        <v>4</v>
      </c>
      <c r="M7" s="92">
        <v>77</v>
      </c>
      <c r="N7" s="98">
        <f>M7/E7*100</f>
        <v>96.25</v>
      </c>
      <c r="O7" s="93">
        <v>61</v>
      </c>
      <c r="P7" s="93" t="s">
        <v>4</v>
      </c>
      <c r="Q7" s="92">
        <v>61</v>
      </c>
      <c r="R7" s="230">
        <f>Q7/E7*100</f>
        <v>76.25</v>
      </c>
      <c r="S7" s="138">
        <v>47</v>
      </c>
      <c r="T7" s="93" t="s">
        <v>4</v>
      </c>
      <c r="U7" s="92">
        <v>47</v>
      </c>
      <c r="V7" s="230">
        <f t="shared" si="1"/>
        <v>58.75</v>
      </c>
      <c r="W7" s="92">
        <v>28</v>
      </c>
      <c r="X7" s="98">
        <f t="shared" si="2"/>
        <v>35</v>
      </c>
      <c r="Y7" s="138">
        <v>29</v>
      </c>
      <c r="Z7" s="98">
        <f aca="true" t="shared" si="3" ref="Z7:Z28">Y7/E7*100</f>
        <v>36.25</v>
      </c>
      <c r="AB7" s="38"/>
    </row>
    <row r="8" spans="1:28" ht="33.75" customHeight="1">
      <c r="A8" s="103">
        <v>11</v>
      </c>
      <c r="B8" s="223" t="s">
        <v>308</v>
      </c>
      <c r="C8" s="138" t="s">
        <v>0</v>
      </c>
      <c r="D8" s="93" t="s">
        <v>4</v>
      </c>
      <c r="E8" s="92" t="s">
        <v>0</v>
      </c>
      <c r="F8" s="93" t="s">
        <v>0</v>
      </c>
      <c r="G8" s="138" t="s">
        <v>0</v>
      </c>
      <c r="H8" s="93" t="s">
        <v>4</v>
      </c>
      <c r="I8" s="93" t="s">
        <v>0</v>
      </c>
      <c r="J8" s="230" t="s">
        <v>0</v>
      </c>
      <c r="K8" s="138" t="s">
        <v>4</v>
      </c>
      <c r="L8" s="93" t="s">
        <v>4</v>
      </c>
      <c r="M8" s="92" t="s">
        <v>4</v>
      </c>
      <c r="N8" s="98" t="s">
        <v>4</v>
      </c>
      <c r="O8" s="93" t="s">
        <v>4</v>
      </c>
      <c r="P8" s="93" t="s">
        <v>4</v>
      </c>
      <c r="Q8" s="92" t="s">
        <v>4</v>
      </c>
      <c r="R8" s="230" t="s">
        <v>4</v>
      </c>
      <c r="S8" s="138" t="s">
        <v>4</v>
      </c>
      <c r="T8" s="93" t="s">
        <v>4</v>
      </c>
      <c r="U8" s="92" t="s">
        <v>4</v>
      </c>
      <c r="V8" s="230" t="s">
        <v>4</v>
      </c>
      <c r="W8" s="92" t="s">
        <v>299</v>
      </c>
      <c r="X8" s="98" t="s">
        <v>4</v>
      </c>
      <c r="Y8" s="408" t="s">
        <v>299</v>
      </c>
      <c r="Z8" s="409" t="s">
        <v>299</v>
      </c>
      <c r="AB8" s="38"/>
    </row>
    <row r="9" spans="1:28" ht="33.75" customHeight="1">
      <c r="A9" s="103">
        <v>12</v>
      </c>
      <c r="B9" s="223" t="s">
        <v>309</v>
      </c>
      <c r="C9" s="138">
        <v>278</v>
      </c>
      <c r="D9" s="93" t="s">
        <v>0</v>
      </c>
      <c r="E9" s="92" t="s">
        <v>0</v>
      </c>
      <c r="F9" s="92" t="s">
        <v>0</v>
      </c>
      <c r="G9" s="138">
        <v>245</v>
      </c>
      <c r="H9" s="93" t="s">
        <v>0</v>
      </c>
      <c r="I9" s="93" t="s">
        <v>0</v>
      </c>
      <c r="J9" s="230" t="s">
        <v>0</v>
      </c>
      <c r="K9" s="138">
        <v>226</v>
      </c>
      <c r="L9" s="93" t="s">
        <v>0</v>
      </c>
      <c r="M9" s="92" t="s">
        <v>0</v>
      </c>
      <c r="N9" s="98" t="s">
        <v>0</v>
      </c>
      <c r="O9" s="93">
        <v>178</v>
      </c>
      <c r="P9" s="93" t="s">
        <v>0</v>
      </c>
      <c r="Q9" s="92" t="s">
        <v>0</v>
      </c>
      <c r="R9" s="230" t="s">
        <v>0</v>
      </c>
      <c r="S9" s="138">
        <v>161</v>
      </c>
      <c r="T9" s="93">
        <v>69</v>
      </c>
      <c r="U9" s="92">
        <f aca="true" t="shared" si="4" ref="U9:U29">S9+T9</f>
        <v>230</v>
      </c>
      <c r="V9" s="230" t="s">
        <v>0</v>
      </c>
      <c r="W9" s="92">
        <v>207</v>
      </c>
      <c r="X9" s="98" t="s">
        <v>0</v>
      </c>
      <c r="Y9" s="138">
        <v>212</v>
      </c>
      <c r="Z9" s="98" t="s">
        <v>0</v>
      </c>
      <c r="AB9" s="38"/>
    </row>
    <row r="10" spans="1:28" ht="33.75" customHeight="1">
      <c r="A10" s="103">
        <v>13</v>
      </c>
      <c r="B10" s="223" t="s">
        <v>310</v>
      </c>
      <c r="C10" s="138">
        <v>893</v>
      </c>
      <c r="D10" s="93">
        <v>151</v>
      </c>
      <c r="E10" s="92">
        <f>C10+D10</f>
        <v>1044</v>
      </c>
      <c r="F10" s="93">
        <v>100</v>
      </c>
      <c r="G10" s="138">
        <v>972</v>
      </c>
      <c r="H10" s="93">
        <v>149</v>
      </c>
      <c r="I10" s="93">
        <f>G10+H10</f>
        <v>1121</v>
      </c>
      <c r="J10" s="230">
        <f t="shared" si="0"/>
        <v>107.37547892720308</v>
      </c>
      <c r="K10" s="138">
        <v>873</v>
      </c>
      <c r="L10" s="93">
        <v>138</v>
      </c>
      <c r="M10" s="92">
        <f>K10+L10</f>
        <v>1011</v>
      </c>
      <c r="N10" s="98">
        <f>M10/E10*100</f>
        <v>96.83908045977012</v>
      </c>
      <c r="O10" s="93">
        <v>899</v>
      </c>
      <c r="P10" s="93">
        <v>150</v>
      </c>
      <c r="Q10" s="92">
        <f>O10+P10</f>
        <v>1049</v>
      </c>
      <c r="R10" s="230">
        <f>Q10/E10*100</f>
        <v>100.47892720306513</v>
      </c>
      <c r="S10" s="138">
        <v>869</v>
      </c>
      <c r="T10" s="93">
        <v>148</v>
      </c>
      <c r="U10" s="92">
        <f t="shared" si="4"/>
        <v>1017</v>
      </c>
      <c r="V10" s="230">
        <f t="shared" si="1"/>
        <v>97.41379310344827</v>
      </c>
      <c r="W10" s="92">
        <v>1131</v>
      </c>
      <c r="X10" s="98">
        <f t="shared" si="2"/>
        <v>108.33333333333333</v>
      </c>
      <c r="Y10" s="138">
        <v>1072</v>
      </c>
      <c r="Z10" s="98">
        <f t="shared" si="3"/>
        <v>102.68199233716476</v>
      </c>
      <c r="AB10" s="38"/>
    </row>
    <row r="11" spans="1:28" ht="33.75" customHeight="1">
      <c r="A11" s="103">
        <v>14</v>
      </c>
      <c r="B11" s="223" t="s">
        <v>311</v>
      </c>
      <c r="C11" s="138">
        <v>1580</v>
      </c>
      <c r="D11" s="93" t="s">
        <v>0</v>
      </c>
      <c r="E11" s="92" t="s">
        <v>0</v>
      </c>
      <c r="F11" s="92" t="s">
        <v>0</v>
      </c>
      <c r="G11" s="138">
        <v>1507</v>
      </c>
      <c r="H11" s="93" t="s">
        <v>0</v>
      </c>
      <c r="I11" s="93" t="s">
        <v>0</v>
      </c>
      <c r="J11" s="230" t="s">
        <v>0</v>
      </c>
      <c r="K11" s="138">
        <v>1251</v>
      </c>
      <c r="L11" s="93" t="s">
        <v>0</v>
      </c>
      <c r="M11" s="92" t="s">
        <v>0</v>
      </c>
      <c r="N11" s="98" t="s">
        <v>0</v>
      </c>
      <c r="O11" s="93">
        <v>1260</v>
      </c>
      <c r="P11" s="93" t="s">
        <v>0</v>
      </c>
      <c r="Q11" s="92" t="s">
        <v>0</v>
      </c>
      <c r="R11" s="230" t="s">
        <v>0</v>
      </c>
      <c r="S11" s="138">
        <v>1179</v>
      </c>
      <c r="T11" s="93">
        <v>9</v>
      </c>
      <c r="U11" s="92">
        <f t="shared" si="4"/>
        <v>1188</v>
      </c>
      <c r="V11" s="230" t="s">
        <v>0</v>
      </c>
      <c r="W11" s="92">
        <v>1175</v>
      </c>
      <c r="X11" s="98" t="s">
        <v>0</v>
      </c>
      <c r="Y11" s="138">
        <v>1165</v>
      </c>
      <c r="Z11" s="98" t="s">
        <v>0</v>
      </c>
      <c r="AB11" s="38"/>
    </row>
    <row r="12" spans="1:28" ht="33.75" customHeight="1">
      <c r="A12" s="103">
        <v>15</v>
      </c>
      <c r="B12" s="223" t="s">
        <v>29</v>
      </c>
      <c r="C12" s="138">
        <v>202</v>
      </c>
      <c r="D12" s="93" t="s">
        <v>4</v>
      </c>
      <c r="E12" s="92">
        <v>202</v>
      </c>
      <c r="F12" s="93">
        <v>100</v>
      </c>
      <c r="G12" s="138">
        <v>207</v>
      </c>
      <c r="H12" s="93" t="s">
        <v>4</v>
      </c>
      <c r="I12" s="93">
        <v>207</v>
      </c>
      <c r="J12" s="230">
        <f t="shared" si="0"/>
        <v>102.47524752475248</v>
      </c>
      <c r="K12" s="138">
        <v>176</v>
      </c>
      <c r="L12" s="93" t="s">
        <v>4</v>
      </c>
      <c r="M12" s="92">
        <v>176</v>
      </c>
      <c r="N12" s="98">
        <f>M12/E12*100</f>
        <v>87.12871287128714</v>
      </c>
      <c r="O12" s="93">
        <v>83</v>
      </c>
      <c r="P12" s="93" t="s">
        <v>4</v>
      </c>
      <c r="Q12" s="92">
        <v>83</v>
      </c>
      <c r="R12" s="230">
        <f>Q12/E12*100</f>
        <v>41.089108910891085</v>
      </c>
      <c r="S12" s="138">
        <v>109</v>
      </c>
      <c r="T12" s="93" t="s">
        <v>4</v>
      </c>
      <c r="U12" s="92">
        <v>109</v>
      </c>
      <c r="V12" s="230">
        <f t="shared" si="1"/>
        <v>53.960396039603964</v>
      </c>
      <c r="W12" s="92">
        <v>110</v>
      </c>
      <c r="X12" s="98">
        <f t="shared" si="2"/>
        <v>54.45544554455446</v>
      </c>
      <c r="Y12" s="138">
        <v>110</v>
      </c>
      <c r="Z12" s="98">
        <f t="shared" si="3"/>
        <v>54.45544554455446</v>
      </c>
      <c r="AB12" s="38"/>
    </row>
    <row r="13" spans="1:28" ht="33.75" customHeight="1">
      <c r="A13" s="103">
        <v>16</v>
      </c>
      <c r="B13" s="223" t="s">
        <v>312</v>
      </c>
      <c r="C13" s="138">
        <v>237</v>
      </c>
      <c r="D13" s="93" t="s">
        <v>4</v>
      </c>
      <c r="E13" s="92">
        <v>237</v>
      </c>
      <c r="F13" s="93">
        <v>100</v>
      </c>
      <c r="G13" s="138">
        <v>219</v>
      </c>
      <c r="H13" s="93" t="s">
        <v>4</v>
      </c>
      <c r="I13" s="93">
        <v>219</v>
      </c>
      <c r="J13" s="230">
        <f t="shared" si="0"/>
        <v>92.40506329113924</v>
      </c>
      <c r="K13" s="138">
        <v>191</v>
      </c>
      <c r="L13" s="93" t="s">
        <v>4</v>
      </c>
      <c r="M13" s="92">
        <v>191</v>
      </c>
      <c r="N13" s="98">
        <f>M13/E13*100</f>
        <v>80.59071729957806</v>
      </c>
      <c r="O13" s="93">
        <v>146</v>
      </c>
      <c r="P13" s="93" t="s">
        <v>4</v>
      </c>
      <c r="Q13" s="92">
        <v>146</v>
      </c>
      <c r="R13" s="230">
        <f>Q13/E13*100</f>
        <v>61.60337552742617</v>
      </c>
      <c r="S13" s="138">
        <v>120</v>
      </c>
      <c r="T13" s="93" t="s">
        <v>4</v>
      </c>
      <c r="U13" s="92">
        <v>120</v>
      </c>
      <c r="V13" s="230">
        <f t="shared" si="1"/>
        <v>50.63291139240506</v>
      </c>
      <c r="W13" s="92">
        <v>151</v>
      </c>
      <c r="X13" s="98">
        <f t="shared" si="2"/>
        <v>63.71308016877637</v>
      </c>
      <c r="Y13" s="138">
        <v>179</v>
      </c>
      <c r="Z13" s="98">
        <f t="shared" si="3"/>
        <v>75.52742616033755</v>
      </c>
      <c r="AB13" s="38"/>
    </row>
    <row r="14" spans="1:28" ht="33.75" customHeight="1">
      <c r="A14" s="103">
        <v>17</v>
      </c>
      <c r="B14" s="223" t="s">
        <v>313</v>
      </c>
      <c r="C14" s="138">
        <v>242</v>
      </c>
      <c r="D14" s="93" t="s">
        <v>4</v>
      </c>
      <c r="E14" s="92">
        <v>242</v>
      </c>
      <c r="F14" s="93">
        <v>100</v>
      </c>
      <c r="G14" s="138">
        <v>265</v>
      </c>
      <c r="H14" s="93" t="s">
        <v>4</v>
      </c>
      <c r="I14" s="93">
        <v>265</v>
      </c>
      <c r="J14" s="230">
        <f t="shared" si="0"/>
        <v>109.50413223140497</v>
      </c>
      <c r="K14" s="138">
        <v>236</v>
      </c>
      <c r="L14" s="93" t="s">
        <v>4</v>
      </c>
      <c r="M14" s="92">
        <v>236</v>
      </c>
      <c r="N14" s="98">
        <f>M14/E14*100</f>
        <v>97.52066115702479</v>
      </c>
      <c r="O14" s="93" t="s">
        <v>0</v>
      </c>
      <c r="P14" s="93" t="s">
        <v>4</v>
      </c>
      <c r="Q14" s="92" t="s">
        <v>0</v>
      </c>
      <c r="R14" s="230" t="s">
        <v>0</v>
      </c>
      <c r="S14" s="138">
        <v>241</v>
      </c>
      <c r="T14" s="93">
        <v>4</v>
      </c>
      <c r="U14" s="92">
        <f t="shared" si="4"/>
        <v>245</v>
      </c>
      <c r="V14" s="230">
        <f t="shared" si="1"/>
        <v>101.2396694214876</v>
      </c>
      <c r="W14" s="92">
        <v>262</v>
      </c>
      <c r="X14" s="98">
        <f t="shared" si="2"/>
        <v>108.26446280991735</v>
      </c>
      <c r="Y14" s="138">
        <v>216</v>
      </c>
      <c r="Z14" s="98">
        <f t="shared" si="3"/>
        <v>89.25619834710744</v>
      </c>
      <c r="AB14" s="38"/>
    </row>
    <row r="15" spans="1:28" ht="33.75" customHeight="1">
      <c r="A15" s="103">
        <v>18</v>
      </c>
      <c r="B15" s="223" t="s">
        <v>31</v>
      </c>
      <c r="C15" s="138" t="s">
        <v>0</v>
      </c>
      <c r="D15" s="93" t="s">
        <v>4</v>
      </c>
      <c r="E15" s="92" t="s">
        <v>0</v>
      </c>
      <c r="F15" s="93" t="s">
        <v>0</v>
      </c>
      <c r="G15" s="138" t="s">
        <v>0</v>
      </c>
      <c r="H15" s="93" t="s">
        <v>4</v>
      </c>
      <c r="I15" s="93" t="s">
        <v>0</v>
      </c>
      <c r="J15" s="230" t="s">
        <v>0</v>
      </c>
      <c r="K15" s="138" t="s">
        <v>0</v>
      </c>
      <c r="L15" s="93" t="s">
        <v>4</v>
      </c>
      <c r="M15" s="92" t="s">
        <v>0</v>
      </c>
      <c r="N15" s="98" t="s">
        <v>0</v>
      </c>
      <c r="O15" s="93" t="s">
        <v>0</v>
      </c>
      <c r="P15" s="93" t="s">
        <v>4</v>
      </c>
      <c r="Q15" s="92" t="s">
        <v>0</v>
      </c>
      <c r="R15" s="230" t="s">
        <v>0</v>
      </c>
      <c r="S15" s="138">
        <v>11</v>
      </c>
      <c r="T15" s="93" t="s">
        <v>4</v>
      </c>
      <c r="U15" s="92">
        <v>11</v>
      </c>
      <c r="V15" s="230" t="s">
        <v>0</v>
      </c>
      <c r="W15" s="92">
        <v>10</v>
      </c>
      <c r="X15" s="98" t="s">
        <v>0</v>
      </c>
      <c r="Y15" s="138">
        <v>10</v>
      </c>
      <c r="Z15" s="98" t="s">
        <v>0</v>
      </c>
      <c r="AB15" s="38"/>
    </row>
    <row r="16" spans="1:28" ht="33.75" customHeight="1">
      <c r="A16" s="103">
        <v>19</v>
      </c>
      <c r="B16" s="223" t="s">
        <v>32</v>
      </c>
      <c r="C16" s="138">
        <v>1132</v>
      </c>
      <c r="D16" s="93">
        <v>201</v>
      </c>
      <c r="E16" s="92">
        <f>C16+D16</f>
        <v>1333</v>
      </c>
      <c r="F16" s="93">
        <v>100</v>
      </c>
      <c r="G16" s="138">
        <v>1185</v>
      </c>
      <c r="H16" s="93">
        <v>241</v>
      </c>
      <c r="I16" s="93">
        <f>G16+H16</f>
        <v>1426</v>
      </c>
      <c r="J16" s="230">
        <f t="shared" si="0"/>
        <v>106.9767441860465</v>
      </c>
      <c r="K16" s="138">
        <v>1400</v>
      </c>
      <c r="L16" s="93">
        <v>226</v>
      </c>
      <c r="M16" s="92">
        <f>K16+L16</f>
        <v>1626</v>
      </c>
      <c r="N16" s="98">
        <f>M16/E16*100</f>
        <v>121.98049512378095</v>
      </c>
      <c r="O16" s="93">
        <v>1585</v>
      </c>
      <c r="P16" s="93">
        <v>230</v>
      </c>
      <c r="Q16" s="92">
        <f>O16+P16</f>
        <v>1815</v>
      </c>
      <c r="R16" s="230">
        <f>Q16/E16*100</f>
        <v>136.15903975994</v>
      </c>
      <c r="S16" s="138">
        <v>1523</v>
      </c>
      <c r="T16" s="93">
        <v>235</v>
      </c>
      <c r="U16" s="92">
        <f t="shared" si="4"/>
        <v>1758</v>
      </c>
      <c r="V16" s="230">
        <f t="shared" si="1"/>
        <v>131.88297074268567</v>
      </c>
      <c r="W16" s="92">
        <v>1769</v>
      </c>
      <c r="X16" s="98">
        <f t="shared" si="2"/>
        <v>132.70817704426105</v>
      </c>
      <c r="Y16" s="138">
        <v>1699</v>
      </c>
      <c r="Z16" s="98">
        <f t="shared" si="3"/>
        <v>127.45686421605402</v>
      </c>
      <c r="AB16" s="38"/>
    </row>
    <row r="17" spans="1:28" ht="33.75" customHeight="1">
      <c r="A17" s="103">
        <v>20</v>
      </c>
      <c r="B17" s="223" t="s">
        <v>314</v>
      </c>
      <c r="C17" s="138">
        <v>164</v>
      </c>
      <c r="D17" s="93" t="s">
        <v>0</v>
      </c>
      <c r="E17" s="92" t="s">
        <v>0</v>
      </c>
      <c r="F17" s="92" t="s">
        <v>0</v>
      </c>
      <c r="G17" s="138">
        <v>165</v>
      </c>
      <c r="H17" s="93" t="s">
        <v>0</v>
      </c>
      <c r="I17" s="93" t="s">
        <v>0</v>
      </c>
      <c r="J17" s="230" t="s">
        <v>0</v>
      </c>
      <c r="K17" s="138">
        <v>167</v>
      </c>
      <c r="L17" s="93" t="s">
        <v>0</v>
      </c>
      <c r="M17" s="92" t="s">
        <v>0</v>
      </c>
      <c r="N17" s="98" t="s">
        <v>0</v>
      </c>
      <c r="O17" s="93">
        <v>185</v>
      </c>
      <c r="P17" s="93" t="s">
        <v>0</v>
      </c>
      <c r="Q17" s="92" t="s">
        <v>0</v>
      </c>
      <c r="R17" s="230" t="s">
        <v>0</v>
      </c>
      <c r="S17" s="138">
        <v>147</v>
      </c>
      <c r="T17" s="93">
        <v>95</v>
      </c>
      <c r="U17" s="92">
        <f t="shared" si="4"/>
        <v>242</v>
      </c>
      <c r="V17" s="230" t="s">
        <v>0</v>
      </c>
      <c r="W17" s="92">
        <v>275</v>
      </c>
      <c r="X17" s="98" t="s">
        <v>0</v>
      </c>
      <c r="Y17" s="138">
        <v>229</v>
      </c>
      <c r="Z17" s="98" t="s">
        <v>0</v>
      </c>
      <c r="AB17" s="38"/>
    </row>
    <row r="18" spans="1:28" ht="33.75" customHeight="1">
      <c r="A18" s="103">
        <v>21</v>
      </c>
      <c r="B18" s="223" t="s">
        <v>33</v>
      </c>
      <c r="C18" s="138" t="s">
        <v>0</v>
      </c>
      <c r="D18" s="93" t="s">
        <v>4</v>
      </c>
      <c r="E18" s="92" t="s">
        <v>0</v>
      </c>
      <c r="F18" s="93" t="s">
        <v>0</v>
      </c>
      <c r="G18" s="138" t="s">
        <v>0</v>
      </c>
      <c r="H18" s="93" t="s">
        <v>4</v>
      </c>
      <c r="I18" s="92" t="s">
        <v>0</v>
      </c>
      <c r="J18" s="92" t="s">
        <v>0</v>
      </c>
      <c r="K18" s="138" t="s">
        <v>4</v>
      </c>
      <c r="L18" s="93" t="s">
        <v>4</v>
      </c>
      <c r="M18" s="92" t="s">
        <v>4</v>
      </c>
      <c r="N18" s="98" t="s">
        <v>4</v>
      </c>
      <c r="O18" s="93" t="s">
        <v>4</v>
      </c>
      <c r="P18" s="93" t="s">
        <v>4</v>
      </c>
      <c r="Q18" s="92" t="s">
        <v>4</v>
      </c>
      <c r="R18" s="230" t="s">
        <v>4</v>
      </c>
      <c r="S18" s="138" t="s">
        <v>4</v>
      </c>
      <c r="T18" s="93" t="s">
        <v>4</v>
      </c>
      <c r="U18" s="92" t="s">
        <v>4</v>
      </c>
      <c r="V18" s="230" t="s">
        <v>4</v>
      </c>
      <c r="W18" s="92" t="s">
        <v>299</v>
      </c>
      <c r="X18" s="98" t="s">
        <v>4</v>
      </c>
      <c r="Y18" s="408" t="s">
        <v>299</v>
      </c>
      <c r="Z18" s="409" t="s">
        <v>299</v>
      </c>
      <c r="AB18" s="38"/>
    </row>
    <row r="19" spans="1:28" ht="33.75" customHeight="1">
      <c r="A19" s="103">
        <v>22</v>
      </c>
      <c r="B19" s="223" t="s">
        <v>34</v>
      </c>
      <c r="C19" s="138">
        <v>107</v>
      </c>
      <c r="D19" s="93">
        <v>221</v>
      </c>
      <c r="E19" s="92">
        <f>C19+D19</f>
        <v>328</v>
      </c>
      <c r="F19" s="93">
        <v>100</v>
      </c>
      <c r="G19" s="138">
        <v>103</v>
      </c>
      <c r="H19" s="93">
        <v>210</v>
      </c>
      <c r="I19" s="93">
        <f>G19+H19</f>
        <v>313</v>
      </c>
      <c r="J19" s="230">
        <f t="shared" si="0"/>
        <v>95.42682926829268</v>
      </c>
      <c r="K19" s="138">
        <v>110</v>
      </c>
      <c r="L19" s="93">
        <v>198</v>
      </c>
      <c r="M19" s="92">
        <f>K19+L19</f>
        <v>308</v>
      </c>
      <c r="N19" s="98">
        <f>M19/E19*100</f>
        <v>93.90243902439023</v>
      </c>
      <c r="O19" s="93">
        <v>128</v>
      </c>
      <c r="P19" s="93">
        <v>221</v>
      </c>
      <c r="Q19" s="92">
        <f>O19+P19</f>
        <v>349</v>
      </c>
      <c r="R19" s="230">
        <f>Q19/E19*100</f>
        <v>106.40243902439023</v>
      </c>
      <c r="S19" s="138">
        <v>92</v>
      </c>
      <c r="T19" s="93">
        <v>213</v>
      </c>
      <c r="U19" s="92">
        <f t="shared" si="4"/>
        <v>305</v>
      </c>
      <c r="V19" s="230">
        <f t="shared" si="1"/>
        <v>92.98780487804879</v>
      </c>
      <c r="W19" s="92">
        <v>329</v>
      </c>
      <c r="X19" s="98">
        <f t="shared" si="2"/>
        <v>100.30487804878048</v>
      </c>
      <c r="Y19" s="138">
        <v>388</v>
      </c>
      <c r="Z19" s="98">
        <f t="shared" si="3"/>
        <v>118.29268292682926</v>
      </c>
      <c r="AB19" s="38"/>
    </row>
    <row r="20" spans="1:28" ht="33.75" customHeight="1">
      <c r="A20" s="103">
        <v>23</v>
      </c>
      <c r="B20" s="223" t="s">
        <v>315</v>
      </c>
      <c r="C20" s="138">
        <v>65</v>
      </c>
      <c r="D20" s="93" t="s">
        <v>4</v>
      </c>
      <c r="E20" s="92">
        <v>65</v>
      </c>
      <c r="F20" s="93">
        <v>100</v>
      </c>
      <c r="G20" s="138">
        <v>72</v>
      </c>
      <c r="H20" s="93" t="s">
        <v>4</v>
      </c>
      <c r="I20" s="93">
        <v>72</v>
      </c>
      <c r="J20" s="230">
        <f t="shared" si="0"/>
        <v>110.76923076923077</v>
      </c>
      <c r="K20" s="138">
        <v>58</v>
      </c>
      <c r="L20" s="93" t="s">
        <v>4</v>
      </c>
      <c r="M20" s="92">
        <v>58</v>
      </c>
      <c r="N20" s="98">
        <f>M20/E20*100</f>
        <v>89.23076923076924</v>
      </c>
      <c r="O20" s="93">
        <v>48</v>
      </c>
      <c r="P20" s="93" t="s">
        <v>0</v>
      </c>
      <c r="Q20" s="92" t="s">
        <v>0</v>
      </c>
      <c r="R20" s="230" t="s">
        <v>0</v>
      </c>
      <c r="S20" s="138">
        <v>49</v>
      </c>
      <c r="T20" s="93">
        <v>6</v>
      </c>
      <c r="U20" s="92">
        <f t="shared" si="4"/>
        <v>55</v>
      </c>
      <c r="V20" s="230">
        <f t="shared" si="1"/>
        <v>84.61538461538461</v>
      </c>
      <c r="W20" s="92">
        <v>60</v>
      </c>
      <c r="X20" s="98">
        <f t="shared" si="2"/>
        <v>92.3076923076923</v>
      </c>
      <c r="Y20" s="138">
        <v>82</v>
      </c>
      <c r="Z20" s="98">
        <f t="shared" si="3"/>
        <v>126.15384615384615</v>
      </c>
      <c r="AB20" s="38"/>
    </row>
    <row r="21" spans="1:28" ht="33.75" customHeight="1">
      <c r="A21" s="103">
        <v>24</v>
      </c>
      <c r="B21" s="223" t="s">
        <v>316</v>
      </c>
      <c r="C21" s="138">
        <v>820</v>
      </c>
      <c r="D21" s="93" t="s">
        <v>0</v>
      </c>
      <c r="E21" s="92" t="s">
        <v>0</v>
      </c>
      <c r="F21" s="92" t="s">
        <v>317</v>
      </c>
      <c r="G21" s="138">
        <v>737</v>
      </c>
      <c r="H21" s="93" t="s">
        <v>0</v>
      </c>
      <c r="I21" s="93" t="s">
        <v>0</v>
      </c>
      <c r="J21" s="230" t="s">
        <v>0</v>
      </c>
      <c r="K21" s="138">
        <v>718</v>
      </c>
      <c r="L21" s="93" t="s">
        <v>0</v>
      </c>
      <c r="M21" s="92" t="s">
        <v>0</v>
      </c>
      <c r="N21" s="98" t="s">
        <v>0</v>
      </c>
      <c r="O21" s="93">
        <v>753</v>
      </c>
      <c r="P21" s="93" t="s">
        <v>0</v>
      </c>
      <c r="Q21" s="92" t="s">
        <v>0</v>
      </c>
      <c r="R21" s="230" t="s">
        <v>0</v>
      </c>
      <c r="S21" s="138">
        <v>741</v>
      </c>
      <c r="T21" s="93">
        <v>5</v>
      </c>
      <c r="U21" s="92">
        <f t="shared" si="4"/>
        <v>746</v>
      </c>
      <c r="V21" s="230" t="s">
        <v>0</v>
      </c>
      <c r="W21" s="92">
        <v>742</v>
      </c>
      <c r="X21" s="98" t="s">
        <v>0</v>
      </c>
      <c r="Y21" s="138">
        <v>785</v>
      </c>
      <c r="Z21" s="98" t="s">
        <v>0</v>
      </c>
      <c r="AB21" s="38"/>
    </row>
    <row r="22" spans="1:28" ht="33.75" customHeight="1">
      <c r="A22" s="103">
        <v>25</v>
      </c>
      <c r="B22" s="223" t="s">
        <v>318</v>
      </c>
      <c r="C22" s="138">
        <v>1404</v>
      </c>
      <c r="D22" s="93">
        <v>91</v>
      </c>
      <c r="E22" s="92">
        <f>C22+D22</f>
        <v>1495</v>
      </c>
      <c r="F22" s="93">
        <v>100</v>
      </c>
      <c r="G22" s="138">
        <v>1264</v>
      </c>
      <c r="H22" s="93">
        <v>100</v>
      </c>
      <c r="I22" s="93">
        <f>G22+H22</f>
        <v>1364</v>
      </c>
      <c r="J22" s="230">
        <f t="shared" si="0"/>
        <v>91.23745819397993</v>
      </c>
      <c r="K22" s="138">
        <v>1202</v>
      </c>
      <c r="L22" s="93">
        <v>108</v>
      </c>
      <c r="M22" s="92">
        <f>K22+L22</f>
        <v>1310</v>
      </c>
      <c r="N22" s="98">
        <f>M22/E22*100</f>
        <v>87.62541806020067</v>
      </c>
      <c r="O22" s="93">
        <v>1256</v>
      </c>
      <c r="P22" s="93">
        <v>84</v>
      </c>
      <c r="Q22" s="92">
        <f>O22+P22</f>
        <v>1340</v>
      </c>
      <c r="R22" s="230">
        <f>Q22/E22*100</f>
        <v>89.63210702341136</v>
      </c>
      <c r="S22" s="138">
        <v>1243</v>
      </c>
      <c r="T22" s="93">
        <v>95</v>
      </c>
      <c r="U22" s="92">
        <f t="shared" si="4"/>
        <v>1338</v>
      </c>
      <c r="V22" s="230">
        <f t="shared" si="1"/>
        <v>89.49832775919732</v>
      </c>
      <c r="W22" s="92">
        <v>1282</v>
      </c>
      <c r="X22" s="98">
        <f t="shared" si="2"/>
        <v>85.75250836120402</v>
      </c>
      <c r="Y22" s="138">
        <v>1175</v>
      </c>
      <c r="Z22" s="98">
        <f t="shared" si="3"/>
        <v>78.59531772575251</v>
      </c>
      <c r="AB22" s="38"/>
    </row>
    <row r="23" spans="1:28" ht="33.75" customHeight="1">
      <c r="A23" s="103">
        <v>26</v>
      </c>
      <c r="B23" s="223" t="s">
        <v>35</v>
      </c>
      <c r="C23" s="138">
        <v>661</v>
      </c>
      <c r="D23" s="93">
        <v>54</v>
      </c>
      <c r="E23" s="92">
        <f>C23+D23</f>
        <v>715</v>
      </c>
      <c r="F23" s="93">
        <v>100</v>
      </c>
      <c r="G23" s="138">
        <v>585</v>
      </c>
      <c r="H23" s="93">
        <v>60</v>
      </c>
      <c r="I23" s="93">
        <f>G23+H23</f>
        <v>645</v>
      </c>
      <c r="J23" s="230">
        <f t="shared" si="0"/>
        <v>90.20979020979021</v>
      </c>
      <c r="K23" s="138">
        <v>443</v>
      </c>
      <c r="L23" s="93">
        <v>43</v>
      </c>
      <c r="M23" s="92">
        <f>K23+L23</f>
        <v>486</v>
      </c>
      <c r="N23" s="98">
        <f>M23/E23*100</f>
        <v>67.97202797202797</v>
      </c>
      <c r="O23" s="93">
        <v>492</v>
      </c>
      <c r="P23" s="93">
        <v>63</v>
      </c>
      <c r="Q23" s="92">
        <f>O23+P23</f>
        <v>555</v>
      </c>
      <c r="R23" s="230">
        <f>Q23/E23*100</f>
        <v>77.62237762237763</v>
      </c>
      <c r="S23" s="138">
        <v>510</v>
      </c>
      <c r="T23" s="93">
        <v>54</v>
      </c>
      <c r="U23" s="92">
        <f t="shared" si="4"/>
        <v>564</v>
      </c>
      <c r="V23" s="230">
        <f t="shared" si="1"/>
        <v>78.88111888111888</v>
      </c>
      <c r="W23" s="92">
        <v>781</v>
      </c>
      <c r="X23" s="98">
        <f t="shared" si="2"/>
        <v>109.23076923076923</v>
      </c>
      <c r="Y23" s="138">
        <v>902</v>
      </c>
      <c r="Z23" s="98">
        <f t="shared" si="3"/>
        <v>126.15384615384615</v>
      </c>
      <c r="AB23" s="38"/>
    </row>
    <row r="24" spans="1:28" ht="33.75" customHeight="1">
      <c r="A24" s="103">
        <v>27</v>
      </c>
      <c r="B24" s="223" t="s">
        <v>36</v>
      </c>
      <c r="C24" s="138">
        <v>2839</v>
      </c>
      <c r="D24" s="93">
        <v>283</v>
      </c>
      <c r="E24" s="92">
        <f>C24+D24</f>
        <v>3122</v>
      </c>
      <c r="F24" s="93">
        <v>100</v>
      </c>
      <c r="G24" s="138">
        <v>664</v>
      </c>
      <c r="H24" s="93">
        <v>227</v>
      </c>
      <c r="I24" s="93">
        <f>G24+H24</f>
        <v>891</v>
      </c>
      <c r="J24" s="230">
        <f t="shared" si="0"/>
        <v>28.539397821909034</v>
      </c>
      <c r="K24" s="138">
        <v>525</v>
      </c>
      <c r="L24" s="93" t="s">
        <v>0</v>
      </c>
      <c r="M24" s="92" t="s">
        <v>0</v>
      </c>
      <c r="N24" s="98" t="s">
        <v>0</v>
      </c>
      <c r="O24" s="93">
        <v>441</v>
      </c>
      <c r="P24" s="93">
        <v>122</v>
      </c>
      <c r="Q24" s="92">
        <f>O24+P24</f>
        <v>563</v>
      </c>
      <c r="R24" s="230">
        <f>Q24/E24*100</f>
        <v>18.033311979500322</v>
      </c>
      <c r="S24" s="138">
        <v>418</v>
      </c>
      <c r="T24" s="93">
        <v>109</v>
      </c>
      <c r="U24" s="92">
        <f t="shared" si="4"/>
        <v>527</v>
      </c>
      <c r="V24" s="230">
        <f t="shared" si="1"/>
        <v>16.880204996796923</v>
      </c>
      <c r="W24" s="92">
        <v>467</v>
      </c>
      <c r="X24" s="98">
        <f t="shared" si="2"/>
        <v>14.9583600256246</v>
      </c>
      <c r="Y24" s="138">
        <v>464</v>
      </c>
      <c r="Z24" s="98">
        <f t="shared" si="3"/>
        <v>14.862267777065982</v>
      </c>
      <c r="AB24" s="38"/>
    </row>
    <row r="25" spans="1:28" ht="33.75" customHeight="1">
      <c r="A25" s="103">
        <v>28</v>
      </c>
      <c r="B25" s="223" t="s">
        <v>37</v>
      </c>
      <c r="C25" s="138" t="s">
        <v>4</v>
      </c>
      <c r="D25" s="93" t="s">
        <v>4</v>
      </c>
      <c r="E25" s="92" t="s">
        <v>4</v>
      </c>
      <c r="F25" s="93" t="s">
        <v>4</v>
      </c>
      <c r="G25" s="138">
        <v>163</v>
      </c>
      <c r="H25" s="93" t="s">
        <v>4</v>
      </c>
      <c r="I25" s="93">
        <v>163</v>
      </c>
      <c r="J25" s="230" t="s">
        <v>4</v>
      </c>
      <c r="K25" s="138">
        <v>170</v>
      </c>
      <c r="L25" s="93" t="s">
        <v>0</v>
      </c>
      <c r="M25" s="92" t="s">
        <v>0</v>
      </c>
      <c r="N25" s="98" t="s">
        <v>4</v>
      </c>
      <c r="O25" s="93">
        <v>176</v>
      </c>
      <c r="P25" s="93" t="s">
        <v>0</v>
      </c>
      <c r="Q25" s="92" t="s">
        <v>0</v>
      </c>
      <c r="R25" s="230" t="s">
        <v>4</v>
      </c>
      <c r="S25" s="138">
        <v>207</v>
      </c>
      <c r="T25" s="93">
        <v>77</v>
      </c>
      <c r="U25" s="92">
        <f t="shared" si="4"/>
        <v>284</v>
      </c>
      <c r="V25" s="230" t="s">
        <v>4</v>
      </c>
      <c r="W25" s="92">
        <v>266</v>
      </c>
      <c r="X25" s="98" t="s">
        <v>4</v>
      </c>
      <c r="Y25" s="138">
        <v>196</v>
      </c>
      <c r="Z25" s="409" t="s">
        <v>299</v>
      </c>
      <c r="AB25" s="38"/>
    </row>
    <row r="26" spans="1:28" ht="33.75" customHeight="1">
      <c r="A26" s="103">
        <v>29</v>
      </c>
      <c r="B26" s="223" t="s">
        <v>38</v>
      </c>
      <c r="C26" s="138" t="s">
        <v>4</v>
      </c>
      <c r="D26" s="93" t="s">
        <v>4</v>
      </c>
      <c r="E26" s="92" t="s">
        <v>4</v>
      </c>
      <c r="F26" s="93" t="s">
        <v>4</v>
      </c>
      <c r="G26" s="138">
        <v>2257</v>
      </c>
      <c r="H26" s="93" t="s">
        <v>4</v>
      </c>
      <c r="I26" s="93">
        <v>2257</v>
      </c>
      <c r="J26" s="230" t="s">
        <v>4</v>
      </c>
      <c r="K26" s="138">
        <v>1783</v>
      </c>
      <c r="L26" s="93" t="s">
        <v>4</v>
      </c>
      <c r="M26" s="92">
        <v>1783</v>
      </c>
      <c r="N26" s="98" t="s">
        <v>4</v>
      </c>
      <c r="O26" s="93">
        <v>1678</v>
      </c>
      <c r="P26" s="93" t="s">
        <v>4</v>
      </c>
      <c r="Q26" s="92">
        <v>1678</v>
      </c>
      <c r="R26" s="230" t="s">
        <v>4</v>
      </c>
      <c r="S26" s="138">
        <v>1704</v>
      </c>
      <c r="T26" s="93">
        <v>11</v>
      </c>
      <c r="U26" s="92">
        <f t="shared" si="4"/>
        <v>1715</v>
      </c>
      <c r="V26" s="230" t="s">
        <v>4</v>
      </c>
      <c r="W26" s="92">
        <v>1708</v>
      </c>
      <c r="X26" s="98" t="s">
        <v>4</v>
      </c>
      <c r="Y26" s="138">
        <v>1795</v>
      </c>
      <c r="Z26" s="409" t="s">
        <v>299</v>
      </c>
      <c r="AB26" s="38"/>
    </row>
    <row r="27" spans="1:28" ht="33.75" customHeight="1">
      <c r="A27" s="103">
        <v>30</v>
      </c>
      <c r="B27" s="223" t="s">
        <v>39</v>
      </c>
      <c r="C27" s="138">
        <v>748</v>
      </c>
      <c r="D27" s="93">
        <v>148</v>
      </c>
      <c r="E27" s="92">
        <f>C27+D27</f>
        <v>896</v>
      </c>
      <c r="F27" s="93">
        <v>100</v>
      </c>
      <c r="G27" s="138">
        <v>854</v>
      </c>
      <c r="H27" s="93">
        <v>156</v>
      </c>
      <c r="I27" s="93">
        <f>G27+H27</f>
        <v>1010</v>
      </c>
      <c r="J27" s="230">
        <f t="shared" si="0"/>
        <v>112.72321428571428</v>
      </c>
      <c r="K27" s="138">
        <v>889</v>
      </c>
      <c r="L27" s="93" t="s">
        <v>0</v>
      </c>
      <c r="M27" s="92" t="s">
        <v>0</v>
      </c>
      <c r="N27" s="98" t="s">
        <v>0</v>
      </c>
      <c r="O27" s="93">
        <v>830</v>
      </c>
      <c r="P27" s="93">
        <v>138</v>
      </c>
      <c r="Q27" s="92">
        <f>O27+P27</f>
        <v>968</v>
      </c>
      <c r="R27" s="230">
        <f>Q27/E27*100</f>
        <v>108.03571428571428</v>
      </c>
      <c r="S27" s="138">
        <v>1104</v>
      </c>
      <c r="T27" s="93">
        <v>118</v>
      </c>
      <c r="U27" s="92">
        <f t="shared" si="4"/>
        <v>1222</v>
      </c>
      <c r="V27" s="230">
        <f t="shared" si="1"/>
        <v>136.38392857142858</v>
      </c>
      <c r="W27" s="92">
        <v>1504</v>
      </c>
      <c r="X27" s="98">
        <f t="shared" si="2"/>
        <v>167.85714285714286</v>
      </c>
      <c r="Y27" s="138">
        <v>1461</v>
      </c>
      <c r="Z27" s="98">
        <f t="shared" si="3"/>
        <v>163.05803571428572</v>
      </c>
      <c r="AB27" s="38"/>
    </row>
    <row r="28" spans="1:28" ht="33.75" customHeight="1">
      <c r="A28" s="103">
        <v>31</v>
      </c>
      <c r="B28" s="223" t="s">
        <v>40</v>
      </c>
      <c r="C28" s="138">
        <v>420</v>
      </c>
      <c r="D28" s="93">
        <v>109</v>
      </c>
      <c r="E28" s="92">
        <f>C28+D28</f>
        <v>529</v>
      </c>
      <c r="F28" s="93">
        <v>100</v>
      </c>
      <c r="G28" s="138">
        <v>468</v>
      </c>
      <c r="H28" s="93" t="s">
        <v>0</v>
      </c>
      <c r="I28" s="93" t="s">
        <v>0</v>
      </c>
      <c r="J28" s="230" t="s">
        <v>0</v>
      </c>
      <c r="K28" s="138">
        <v>418</v>
      </c>
      <c r="L28" s="93">
        <v>91</v>
      </c>
      <c r="M28" s="92">
        <f>K28+L28</f>
        <v>509</v>
      </c>
      <c r="N28" s="98">
        <f>M28/E28*100</f>
        <v>96.21928166351607</v>
      </c>
      <c r="O28" s="93">
        <v>526</v>
      </c>
      <c r="P28" s="93" t="s">
        <v>0</v>
      </c>
      <c r="Q28" s="92" t="s">
        <v>0</v>
      </c>
      <c r="R28" s="230" t="s">
        <v>0</v>
      </c>
      <c r="S28" s="138">
        <v>597</v>
      </c>
      <c r="T28" s="93">
        <v>133</v>
      </c>
      <c r="U28" s="92">
        <f t="shared" si="4"/>
        <v>730</v>
      </c>
      <c r="V28" s="230">
        <f t="shared" si="1"/>
        <v>137.9962192816635</v>
      </c>
      <c r="W28" s="92">
        <v>678</v>
      </c>
      <c r="X28" s="98">
        <f t="shared" si="2"/>
        <v>128.1663516068053</v>
      </c>
      <c r="Y28" s="138">
        <v>877</v>
      </c>
      <c r="Z28" s="98">
        <f t="shared" si="3"/>
        <v>165.78449905482043</v>
      </c>
      <c r="AB28" s="38"/>
    </row>
    <row r="29" spans="1:28" ht="33.75" customHeight="1">
      <c r="A29" s="104">
        <v>32</v>
      </c>
      <c r="B29" s="225" t="s">
        <v>41</v>
      </c>
      <c r="C29" s="143">
        <v>183</v>
      </c>
      <c r="D29" s="238" t="s">
        <v>0</v>
      </c>
      <c r="E29" s="94" t="s">
        <v>0</v>
      </c>
      <c r="F29" s="231" t="s">
        <v>0</v>
      </c>
      <c r="G29" s="143">
        <v>201</v>
      </c>
      <c r="H29" s="238" t="s">
        <v>0</v>
      </c>
      <c r="I29" s="94" t="s">
        <v>0</v>
      </c>
      <c r="J29" s="231" t="s">
        <v>0</v>
      </c>
      <c r="K29" s="143" t="s">
        <v>0</v>
      </c>
      <c r="L29" s="238" t="s">
        <v>0</v>
      </c>
      <c r="M29" s="94" t="s">
        <v>0</v>
      </c>
      <c r="N29" s="99" t="s">
        <v>0</v>
      </c>
      <c r="O29" s="238">
        <v>162</v>
      </c>
      <c r="P29" s="238" t="s">
        <v>0</v>
      </c>
      <c r="Q29" s="94" t="s">
        <v>0</v>
      </c>
      <c r="R29" s="231" t="s">
        <v>0</v>
      </c>
      <c r="S29" s="143">
        <v>172</v>
      </c>
      <c r="T29" s="238">
        <v>8</v>
      </c>
      <c r="U29" s="238">
        <f t="shared" si="4"/>
        <v>180</v>
      </c>
      <c r="V29" s="231" t="s">
        <v>0</v>
      </c>
      <c r="W29" s="94">
        <v>171</v>
      </c>
      <c r="X29" s="99" t="s">
        <v>0</v>
      </c>
      <c r="Y29" s="143">
        <v>150</v>
      </c>
      <c r="Z29" s="99" t="s">
        <v>0</v>
      </c>
      <c r="AB29" s="38"/>
    </row>
    <row r="30" spans="24:26" ht="30.75" customHeight="1">
      <c r="X30" s="6"/>
      <c r="Z30" s="6"/>
    </row>
    <row r="31" spans="24:26" ht="30.75" customHeight="1">
      <c r="X31" s="6"/>
      <c r="Z31" s="6"/>
    </row>
    <row r="32" spans="24:26" ht="30.75" customHeight="1">
      <c r="X32" s="6"/>
      <c r="Z32" s="6"/>
    </row>
    <row r="33" spans="24:26" ht="30.75" customHeight="1">
      <c r="X33" s="6"/>
      <c r="Z33" s="6"/>
    </row>
    <row r="34" spans="24:26" ht="30.75" customHeight="1">
      <c r="X34" s="6"/>
      <c r="Z34" s="6"/>
    </row>
    <row r="35" spans="24:26" ht="30.75" customHeight="1">
      <c r="X35" s="6"/>
      <c r="Z35" s="6"/>
    </row>
    <row r="36" spans="24:26" ht="30.75" customHeight="1">
      <c r="X36" s="6"/>
      <c r="Z36" s="6"/>
    </row>
    <row r="37" spans="24:26" ht="30.75" customHeight="1">
      <c r="X37" s="6"/>
      <c r="Z37" s="6"/>
    </row>
    <row r="38" spans="3:26" ht="30.7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6"/>
      <c r="Y38" s="41"/>
      <c r="Z38" s="6"/>
    </row>
    <row r="39" spans="3:26" ht="30.7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6"/>
      <c r="Y39" s="41"/>
      <c r="Z39" s="6"/>
    </row>
    <row r="40" spans="24:26" ht="30.75" customHeight="1">
      <c r="X40" s="6"/>
      <c r="Z40" s="6"/>
    </row>
    <row r="41" spans="24:26" ht="30.75" customHeight="1">
      <c r="X41" s="6"/>
      <c r="Z41" s="6"/>
    </row>
    <row r="42" spans="11:26" ht="30.75" customHeight="1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6"/>
      <c r="Y42" s="41"/>
      <c r="Z42" s="6"/>
    </row>
    <row r="43" spans="24:26" ht="30.75" customHeight="1">
      <c r="X43" s="6"/>
      <c r="Z43" s="6"/>
    </row>
    <row r="44" spans="24:26" ht="30.75" customHeight="1">
      <c r="X44" s="6"/>
      <c r="Z44" s="6"/>
    </row>
    <row r="45" spans="24:26" ht="30.75" customHeight="1">
      <c r="X45" s="6"/>
      <c r="Z45" s="6"/>
    </row>
    <row r="46" spans="24:26" ht="30.75" customHeight="1">
      <c r="X46" s="6"/>
      <c r="Z46" s="6"/>
    </row>
    <row r="47" spans="24:26" ht="30.75" customHeight="1">
      <c r="X47" s="6"/>
      <c r="Z47" s="6"/>
    </row>
    <row r="48" spans="24:26" ht="30.75" customHeight="1">
      <c r="X48" s="6"/>
      <c r="Z48" s="6"/>
    </row>
    <row r="49" spans="24:26" ht="30.75" customHeight="1">
      <c r="X49" s="6"/>
      <c r="Z49" s="6"/>
    </row>
    <row r="50" spans="24:26" ht="30.75" customHeight="1">
      <c r="X50" s="6"/>
      <c r="Z50" s="6"/>
    </row>
    <row r="51" spans="24:26" ht="30.75" customHeight="1">
      <c r="X51" s="6"/>
      <c r="Z51" s="6"/>
    </row>
    <row r="52" spans="24:26" ht="30.75" customHeight="1">
      <c r="X52" s="6"/>
      <c r="Z52" s="6"/>
    </row>
    <row r="53" spans="24:26" ht="30.75" customHeight="1">
      <c r="X53" s="6"/>
      <c r="Z53" s="6"/>
    </row>
    <row r="54" spans="24:26" ht="30.75" customHeight="1">
      <c r="X54" s="6"/>
      <c r="Z54" s="6"/>
    </row>
    <row r="55" spans="24:26" ht="30.75" customHeight="1">
      <c r="X55" s="6"/>
      <c r="Z55" s="6"/>
    </row>
    <row r="56" spans="24:26" ht="30.75" customHeight="1">
      <c r="X56" s="6"/>
      <c r="Z56" s="6"/>
    </row>
    <row r="57" spans="24:26" ht="30.75" customHeight="1">
      <c r="X57" s="6"/>
      <c r="Z57" s="6"/>
    </row>
    <row r="58" spans="24:26" ht="30.75" customHeight="1">
      <c r="X58" s="6"/>
      <c r="Z58" s="6"/>
    </row>
    <row r="59" spans="24:26" ht="30.75" customHeight="1">
      <c r="X59" s="6"/>
      <c r="Z59" s="6"/>
    </row>
    <row r="60" spans="24:26" ht="30.75" customHeight="1">
      <c r="X60" s="6"/>
      <c r="Z60" s="6"/>
    </row>
    <row r="61" spans="24:26" ht="30.75" customHeight="1">
      <c r="X61" s="6"/>
      <c r="Z61" s="6"/>
    </row>
    <row r="62" spans="24:26" ht="30.75" customHeight="1">
      <c r="X62" s="6"/>
      <c r="Z62" s="6"/>
    </row>
    <row r="63" spans="24:26" ht="30.75" customHeight="1">
      <c r="X63" s="6"/>
      <c r="Z63" s="6"/>
    </row>
    <row r="64" spans="24:26" ht="30.75" customHeight="1">
      <c r="X64" s="6"/>
      <c r="Z64" s="6"/>
    </row>
    <row r="65" spans="24:26" ht="30.75" customHeight="1">
      <c r="X65" s="6"/>
      <c r="Z65" s="6"/>
    </row>
    <row r="66" spans="24:26" ht="30.75" customHeight="1">
      <c r="X66" s="6"/>
      <c r="Z66" s="6"/>
    </row>
    <row r="67" spans="24:26" ht="30.75" customHeight="1">
      <c r="X67" s="6"/>
      <c r="Z67" s="6"/>
    </row>
    <row r="68" spans="24:26" ht="30.75" customHeight="1">
      <c r="X68" s="6"/>
      <c r="Z68" s="6"/>
    </row>
    <row r="69" spans="24:26" ht="30.75" customHeight="1">
      <c r="X69" s="6"/>
      <c r="Z69" s="6"/>
    </row>
    <row r="70" spans="24:26" ht="30.75" customHeight="1">
      <c r="X70" s="6"/>
      <c r="Z70" s="6"/>
    </row>
    <row r="71" spans="24:26" ht="30.75" customHeight="1">
      <c r="X71" s="6"/>
      <c r="Z71" s="6"/>
    </row>
    <row r="72" spans="24:26" ht="30.75" customHeight="1">
      <c r="X72" s="6"/>
      <c r="Z72" s="6"/>
    </row>
    <row r="73" spans="24:26" ht="30.75" customHeight="1">
      <c r="X73" s="6"/>
      <c r="Z73" s="6"/>
    </row>
    <row r="74" spans="24:26" ht="30.75" customHeight="1">
      <c r="X74" s="6"/>
      <c r="Z74" s="6"/>
    </row>
    <row r="75" spans="24:26" ht="30.75" customHeight="1">
      <c r="X75" s="6"/>
      <c r="Z75" s="6"/>
    </row>
    <row r="76" spans="24:26" ht="30.75" customHeight="1">
      <c r="X76" s="6"/>
      <c r="Z76" s="6"/>
    </row>
    <row r="77" spans="24:26" ht="30.75" customHeight="1">
      <c r="X77" s="6"/>
      <c r="Z77" s="6"/>
    </row>
    <row r="78" spans="24:26" ht="30.75" customHeight="1">
      <c r="X78" s="6"/>
      <c r="Z78" s="6"/>
    </row>
    <row r="79" spans="24:26" ht="30.75" customHeight="1">
      <c r="X79" s="6"/>
      <c r="Z79" s="6"/>
    </row>
    <row r="80" spans="24:26" ht="30.75" customHeight="1">
      <c r="X80" s="6"/>
      <c r="Z80" s="6"/>
    </row>
    <row r="81" spans="24:26" ht="30.75" customHeight="1">
      <c r="X81" s="6"/>
      <c r="Z81" s="6"/>
    </row>
    <row r="82" spans="24:26" ht="30.75" customHeight="1">
      <c r="X82" s="6"/>
      <c r="Z82" s="6"/>
    </row>
    <row r="83" spans="24:26" ht="30.75" customHeight="1">
      <c r="X83" s="6"/>
      <c r="Z83" s="6"/>
    </row>
    <row r="84" spans="24:26" ht="30.75" customHeight="1">
      <c r="X84" s="6"/>
      <c r="Z84" s="6"/>
    </row>
    <row r="85" spans="24:26" ht="30.75" customHeight="1">
      <c r="X85" s="6"/>
      <c r="Z85" s="6"/>
    </row>
    <row r="86" spans="24:26" ht="30.75" customHeight="1">
      <c r="X86" s="6"/>
      <c r="Z86" s="6"/>
    </row>
    <row r="87" spans="24:26" ht="30.75" customHeight="1">
      <c r="X87" s="6"/>
      <c r="Z87" s="6"/>
    </row>
    <row r="88" spans="24:26" ht="30.75" customHeight="1">
      <c r="X88" s="6"/>
      <c r="Z88" s="6"/>
    </row>
    <row r="89" spans="24:26" ht="30.75" customHeight="1">
      <c r="X89" s="6"/>
      <c r="Z89" s="6"/>
    </row>
    <row r="90" spans="24:26" ht="30.75" customHeight="1">
      <c r="X90" s="6"/>
      <c r="Z90" s="6"/>
    </row>
    <row r="91" spans="24:26" ht="30.75" customHeight="1">
      <c r="X91" s="6"/>
      <c r="Z91" s="6"/>
    </row>
    <row r="92" spans="24:26" ht="30.75" customHeight="1">
      <c r="X92" s="6"/>
      <c r="Z92" s="6"/>
    </row>
    <row r="93" spans="24:26" ht="30.75" customHeight="1">
      <c r="X93" s="6"/>
      <c r="Z93" s="6"/>
    </row>
    <row r="94" spans="24:26" ht="30.75" customHeight="1">
      <c r="X94" s="6"/>
      <c r="Z94" s="6"/>
    </row>
    <row r="95" spans="24:26" ht="30.75" customHeight="1">
      <c r="X95" s="6"/>
      <c r="Z95" s="6"/>
    </row>
    <row r="96" spans="24:26" ht="30.75" customHeight="1">
      <c r="X96" s="6"/>
      <c r="Z96" s="6"/>
    </row>
    <row r="97" spans="24:26" ht="30.75" customHeight="1">
      <c r="X97" s="6"/>
      <c r="Z97" s="6"/>
    </row>
    <row r="98" spans="24:26" ht="30.75" customHeight="1">
      <c r="X98" s="6"/>
      <c r="Z98" s="6"/>
    </row>
    <row r="99" spans="24:26" ht="30.75" customHeight="1">
      <c r="X99" s="6"/>
      <c r="Z99" s="6"/>
    </row>
    <row r="100" spans="24:26" ht="30.75" customHeight="1">
      <c r="X100" s="6"/>
      <c r="Z100" s="6"/>
    </row>
    <row r="101" spans="24:26" ht="30.75" customHeight="1">
      <c r="X101" s="6"/>
      <c r="Z101" s="6"/>
    </row>
    <row r="102" spans="24:26" ht="30.75" customHeight="1">
      <c r="X102" s="6"/>
      <c r="Z102" s="6"/>
    </row>
    <row r="103" spans="24:26" ht="30.75" customHeight="1">
      <c r="X103" s="6"/>
      <c r="Z103" s="6"/>
    </row>
    <row r="104" spans="24:26" ht="30.75" customHeight="1">
      <c r="X104" s="6"/>
      <c r="Z104" s="6"/>
    </row>
    <row r="105" spans="24:26" ht="30.75" customHeight="1">
      <c r="X105" s="6"/>
      <c r="Z105" s="6"/>
    </row>
    <row r="106" spans="24:26" ht="30.75" customHeight="1">
      <c r="X106" s="6"/>
      <c r="Z106" s="6"/>
    </row>
    <row r="107" spans="24:26" ht="30.75" customHeight="1">
      <c r="X107" s="39"/>
      <c r="Z107" s="39"/>
    </row>
  </sheetData>
  <mergeCells count="11">
    <mergeCell ref="A5:B5"/>
    <mergeCell ref="W3:X3"/>
    <mergeCell ref="O3:R3"/>
    <mergeCell ref="G3:J3"/>
    <mergeCell ref="S3:V3"/>
    <mergeCell ref="K3:L3"/>
    <mergeCell ref="M3:N3"/>
    <mergeCell ref="Y3:Z3"/>
    <mergeCell ref="C3:F3"/>
    <mergeCell ref="A3:B4"/>
    <mergeCell ref="R2:Z2"/>
  </mergeCells>
  <printOptions/>
  <pageMargins left="0.7874015748031497" right="0.7874015748031497" top="0.7874015748031497" bottom="0.7874015748031497" header="0.5118110236220472" footer="0.31496062992125984"/>
  <pageSetup horizontalDpi="300" verticalDpi="300" orientation="portrait" paperSize="9" scale="82" r:id="rId1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kikaku</cp:lastModifiedBy>
  <cp:lastPrinted>2008-04-23T07:38:05Z</cp:lastPrinted>
  <dcterms:created xsi:type="dcterms:W3CDTF">1999-01-13T01:54:29Z</dcterms:created>
  <dcterms:modified xsi:type="dcterms:W3CDTF">2008-04-30T04:17:30Z</dcterms:modified>
  <cp:category/>
  <cp:version/>
  <cp:contentType/>
  <cp:contentStatus/>
</cp:coreProperties>
</file>