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90" windowWidth="7650" windowHeight="8970" tabRatio="688" firstSheet="1" activeTab="14"/>
  </bookViews>
  <sheets>
    <sheet name="1表" sheetId="1" r:id="rId1"/>
    <sheet name="2,3表" sheetId="2" r:id="rId2"/>
    <sheet name="4表" sheetId="3" r:id="rId3"/>
    <sheet name="5表" sheetId="4" r:id="rId4"/>
    <sheet name="6表" sheetId="5" r:id="rId5"/>
    <sheet name="７表" sheetId="6" r:id="rId6"/>
    <sheet name="8表" sheetId="7" r:id="rId7"/>
    <sheet name="9表" sheetId="8" r:id="rId8"/>
    <sheet name="10表" sheetId="9" r:id="rId9"/>
    <sheet name="11表" sheetId="10" r:id="rId10"/>
    <sheet name="12表" sheetId="11" r:id="rId11"/>
    <sheet name="13表" sheetId="12" r:id="rId12"/>
    <sheet name="14表" sheetId="13" r:id="rId13"/>
    <sheet name="15表" sheetId="14" r:id="rId14"/>
    <sheet name="16表" sheetId="15" r:id="rId15"/>
    <sheet name="17表" sheetId="16" r:id="rId16"/>
    <sheet name="18表" sheetId="17" r:id="rId17"/>
  </sheets>
  <definedNames>
    <definedName name="_xlnm.Print_Area" localSheetId="8">'10表'!$A$1:$H$28</definedName>
    <definedName name="_xlnm.Print_Area" localSheetId="9">'11表'!$A$1:$G$14</definedName>
    <definedName name="_xlnm.Print_Area" localSheetId="10">'12表'!$A$1:$G$13</definedName>
    <definedName name="_xlnm.Print_Area" localSheetId="11">'13表'!$A$1:$H$28</definedName>
    <definedName name="_xlnm.Print_Area" localSheetId="12">'14表'!$A$1:$G$10</definedName>
    <definedName name="_xlnm.Print_Area" localSheetId="13">'15表'!$A$1:$G$9</definedName>
    <definedName name="_xlnm.Print_Area" localSheetId="14">'16表'!$A$1:$H$28</definedName>
    <definedName name="_xlnm.Print_Area" localSheetId="0">'1表'!$A$1:$F$22</definedName>
    <definedName name="_xlnm.Print_Area" localSheetId="2">'4表'!$A$1:$H$28</definedName>
    <definedName name="_xlnm.Print_Area" localSheetId="3">'5表'!$A$1:$G$9</definedName>
    <definedName name="_xlnm.Print_Area" localSheetId="4">'6表'!$A$1:$G$12</definedName>
    <definedName name="_xlnm.Print_Area" localSheetId="5">'７表'!$A$1:$H$28</definedName>
    <definedName name="_xlnm.Print_Area" localSheetId="6">'8表'!$A$1:$G$12</definedName>
    <definedName name="_xlnm.Print_Area" localSheetId="7">'9表'!$A$1:$G$12</definedName>
  </definedNames>
  <calcPr fullCalcOnLoad="1"/>
</workbook>
</file>

<file path=xl/sharedStrings.xml><?xml version="1.0" encoding="utf-8"?>
<sst xmlns="http://schemas.openxmlformats.org/spreadsheetml/2006/main" count="589" uniqueCount="185">
  <si>
    <t xml:space="preserve">500以上 </t>
  </si>
  <si>
    <t>構成比(%)</t>
  </si>
  <si>
    <t>従業者数</t>
  </si>
  <si>
    <t>製造品出荷額等</t>
  </si>
  <si>
    <t>構成比(%)</t>
  </si>
  <si>
    <t>構成比(%)</t>
  </si>
  <si>
    <t>4～9</t>
  </si>
  <si>
    <t>500以上</t>
  </si>
  <si>
    <t>事業所数</t>
  </si>
  <si>
    <t>従業者数</t>
  </si>
  <si>
    <t>製造品出荷額等</t>
  </si>
  <si>
    <t>付加価値額</t>
  </si>
  <si>
    <t>万円</t>
  </si>
  <si>
    <t>対前年</t>
  </si>
  <si>
    <t>対前年比</t>
  </si>
  <si>
    <t>従業者1人あたり</t>
  </si>
  <si>
    <t>付加価値率</t>
  </si>
  <si>
    <t>増減(人)</t>
  </si>
  <si>
    <t>総    数</t>
  </si>
  <si>
    <t>事業所数</t>
  </si>
  <si>
    <t>従業者数</t>
  </si>
  <si>
    <t>単位</t>
  </si>
  <si>
    <t>対前年
増減数</t>
  </si>
  <si>
    <t>増減率(％)</t>
  </si>
  <si>
    <t>所</t>
  </si>
  <si>
    <t>人</t>
  </si>
  <si>
    <t>１事業所あたり
製造品出荷額等</t>
  </si>
  <si>
    <t>従業者１人あたり
製造品出荷額等</t>
  </si>
  <si>
    <t>１事業所あたり
従 業 者 数</t>
  </si>
  <si>
    <t>対前年比</t>
  </si>
  <si>
    <t>指    数</t>
  </si>
  <si>
    <t>規     模
（人）</t>
  </si>
  <si>
    <t>対前年</t>
  </si>
  <si>
    <t>(所）</t>
  </si>
  <si>
    <t>増減（所）</t>
  </si>
  <si>
    <t>増減率(%)</t>
  </si>
  <si>
    <t>産業中分類</t>
  </si>
  <si>
    <t>増減 (所)</t>
  </si>
  <si>
    <t>対前年比</t>
  </si>
  <si>
    <t>１事業所あたり</t>
  </si>
  <si>
    <t>(人）</t>
  </si>
  <si>
    <t>製 造 品
出荷額等</t>
  </si>
  <si>
    <t>１事業所
あ た り</t>
  </si>
  <si>
    <t>従 業 者
１人あたり</t>
  </si>
  <si>
    <t>規   模
（人）</t>
  </si>
  <si>
    <t>(万円）</t>
  </si>
  <si>
    <t>増減(万円)</t>
  </si>
  <si>
    <t>第10表　産業中分類別製造品出荷額等</t>
  </si>
  <si>
    <t>産業中分類</t>
  </si>
  <si>
    <t>対前年</t>
  </si>
  <si>
    <t>10～19</t>
  </si>
  <si>
    <t>20～29</t>
  </si>
  <si>
    <t>30～99</t>
  </si>
  <si>
    <t>300～499</t>
  </si>
  <si>
    <t xml:space="preserve">(単位：万円、％) </t>
  </si>
  <si>
    <t>資産投資額</t>
  </si>
  <si>
    <t>対　前　年</t>
  </si>
  <si>
    <t>増減率（％）</t>
  </si>
  <si>
    <t>年  次</t>
  </si>
  <si>
    <t>（所）</t>
  </si>
  <si>
    <t>（人）</t>
  </si>
  <si>
    <t>（万円）</t>
  </si>
  <si>
    <t>有形固定資産投資額</t>
  </si>
  <si>
    <t>増 減     （万円）</t>
  </si>
  <si>
    <t>-</t>
  </si>
  <si>
    <t>第2表　年次別事業所数　　</t>
  </si>
  <si>
    <t>第3表　従業者規模別事業所数　　　　　　　　</t>
  </si>
  <si>
    <t>第4表　産業中分類別事業所数　</t>
  </si>
  <si>
    <t>第5表  年次別従業者数　　</t>
  </si>
  <si>
    <t>第6表　従業者規模別従業者数</t>
  </si>
  <si>
    <t>第7表　産業中分類別従業者数　</t>
  </si>
  <si>
    <t>第8表　年次別製造品出荷額等　　</t>
  </si>
  <si>
    <t>第9表　従業者規模別製造品出荷額等</t>
  </si>
  <si>
    <t>2　　事　業　所　数</t>
  </si>
  <si>
    <t>1　　概　　況　　</t>
  </si>
  <si>
    <t>3　　従　業　者　数</t>
  </si>
  <si>
    <t>4　　製造品出荷額等</t>
  </si>
  <si>
    <t>平成17年</t>
  </si>
  <si>
    <t>17年</t>
  </si>
  <si>
    <t>17年</t>
  </si>
  <si>
    <t>区    分</t>
  </si>
  <si>
    <t xml:space="preserve">(単位：万円、％) </t>
  </si>
  <si>
    <t>区分</t>
  </si>
  <si>
    <t>従業者</t>
  </si>
  <si>
    <t>構成比(%)</t>
  </si>
  <si>
    <t>平成18年</t>
  </si>
  <si>
    <t>18年</t>
  </si>
  <si>
    <t>総    数</t>
  </si>
  <si>
    <t>4 ～ 9</t>
  </si>
  <si>
    <t>10～19</t>
  </si>
  <si>
    <t>20～29</t>
  </si>
  <si>
    <t>30～99</t>
  </si>
  <si>
    <t>300～499</t>
  </si>
  <si>
    <t>総    数</t>
  </si>
  <si>
    <t>平成19年</t>
  </si>
  <si>
    <t>500以上</t>
  </si>
  <si>
    <t>19年</t>
  </si>
  <si>
    <t>(注）従業員30人以上の事業所。</t>
  </si>
  <si>
    <t>第11表　年次別付加価値額　</t>
  </si>
  <si>
    <t>第12表　従業者規模別付加価値額</t>
  </si>
  <si>
    <t>第13表  産業中分類付加価値額</t>
  </si>
  <si>
    <t>第14表　年次別資産投資額</t>
  </si>
  <si>
    <t>第15表　従業者規模別資産投資額</t>
  </si>
  <si>
    <t>第16表　産業中分類別資産投資額</t>
  </si>
  <si>
    <t>第17表　年次別誘致工場の推移</t>
  </si>
  <si>
    <t>第1表　　指　　標</t>
  </si>
  <si>
    <t>区     分</t>
  </si>
  <si>
    <t>事業所数</t>
  </si>
  <si>
    <t>年  次</t>
  </si>
  <si>
    <t>リース契約額</t>
  </si>
  <si>
    <t>金額（万円）</t>
  </si>
  <si>
    <t>リース支払額</t>
  </si>
  <si>
    <r>
      <t>７　　誘致工場の推移</t>
    </r>
    <r>
      <rPr>
        <sz val="12"/>
        <rFont val="ＭＳ 明朝"/>
        <family val="1"/>
      </rPr>
      <t>（４人以上の事業所）</t>
    </r>
  </si>
  <si>
    <t>６　　資産投資額</t>
  </si>
  <si>
    <t>５　　付加価値額</t>
  </si>
  <si>
    <r>
      <t>８　リース契約額・支払額の推移　</t>
    </r>
    <r>
      <rPr>
        <sz val="11"/>
        <rFont val="ＭＳ 明朝"/>
        <family val="1"/>
      </rPr>
      <t>（従業者30人以上の事業所）</t>
    </r>
  </si>
  <si>
    <t>第18表　年次別リース契約額・支払額の推移</t>
  </si>
  <si>
    <t>食料品</t>
  </si>
  <si>
    <t>飲料・たばこ</t>
  </si>
  <si>
    <t>繊 維</t>
  </si>
  <si>
    <t>木 材</t>
  </si>
  <si>
    <t>家 具</t>
  </si>
  <si>
    <t>パルプ・紙</t>
  </si>
  <si>
    <t>印　　刷</t>
  </si>
  <si>
    <t>化 学</t>
  </si>
  <si>
    <t>石油・石炭</t>
  </si>
  <si>
    <t>ﾌﾟﾗｽﾁｯｸ</t>
  </si>
  <si>
    <t>ゴ ム</t>
  </si>
  <si>
    <t>なめし革</t>
  </si>
  <si>
    <t>窯業・土石</t>
  </si>
  <si>
    <t>鉄 鋼</t>
  </si>
  <si>
    <t>非 鉄</t>
  </si>
  <si>
    <t>金 属</t>
  </si>
  <si>
    <t>はん用機械</t>
  </si>
  <si>
    <t>生産機械</t>
  </si>
  <si>
    <t>業務機械</t>
  </si>
  <si>
    <t>電子部品</t>
  </si>
  <si>
    <t>電気機械</t>
  </si>
  <si>
    <t>情報機械</t>
  </si>
  <si>
    <t>輸送機械</t>
  </si>
  <si>
    <t>その他</t>
  </si>
  <si>
    <t>X</t>
  </si>
  <si>
    <t>平成20年</t>
  </si>
  <si>
    <t>いる。</t>
  </si>
  <si>
    <t>4～9</t>
  </si>
  <si>
    <t>20年</t>
  </si>
  <si>
    <t>平成21年</t>
  </si>
  <si>
    <t>いる。</t>
  </si>
  <si>
    <t>平成21年</t>
  </si>
  <si>
    <t>平成21年</t>
  </si>
  <si>
    <t>21年</t>
  </si>
  <si>
    <t>指    数</t>
  </si>
  <si>
    <t>30人以上の事業所</t>
  </si>
  <si>
    <t>　本市の工業の生産活動を見ると、事業所数は433 事業所で、前年に比べ17事業所、</t>
  </si>
  <si>
    <t>3.8％減少している。</t>
  </si>
  <si>
    <t>　従業者数は、13,777人で、前年に比べ145人、1.1％増加している。</t>
  </si>
  <si>
    <t>　製造品出荷額は、3,811億3,698万円で、前年に比べ297億9,451万円、8.5％増加して</t>
  </si>
  <si>
    <t>　付加価値額は、1,467億7,709万円で、前年に比べ255億3,316万円、21.1％増加して</t>
  </si>
  <si>
    <t>　資産投資額は、112億4,701万円で、前年に比べ15億0,341万円、15.4％増加している。</t>
  </si>
  <si>
    <t>平成22年</t>
  </si>
  <si>
    <t>18年</t>
  </si>
  <si>
    <t>19年</t>
  </si>
  <si>
    <t>20年</t>
  </si>
  <si>
    <t>21年</t>
  </si>
  <si>
    <t>22年</t>
  </si>
  <si>
    <t xml:space="preserve"> (単位：所、％、指数：平成17年＝100）</t>
  </si>
  <si>
    <t>平成22年</t>
  </si>
  <si>
    <t>平成22年</t>
  </si>
  <si>
    <t>17年</t>
  </si>
  <si>
    <t xml:space="preserve"> (単位：所、％、指数：平成17年＝100）</t>
  </si>
  <si>
    <t>22年</t>
  </si>
  <si>
    <t>X</t>
  </si>
  <si>
    <t>平成22年</t>
  </si>
  <si>
    <t>平成17年</t>
  </si>
  <si>
    <t>平成18年</t>
  </si>
  <si>
    <t>平成19年</t>
  </si>
  <si>
    <t>平成20年</t>
  </si>
  <si>
    <t>平成21年</t>
  </si>
  <si>
    <t>平成22年</t>
  </si>
  <si>
    <t>100～199</t>
  </si>
  <si>
    <t>200～299</t>
  </si>
  <si>
    <t>100～199</t>
  </si>
  <si>
    <t>200～299</t>
  </si>
  <si>
    <t>300～499</t>
  </si>
  <si>
    <t>生産額(県ﾃﾞｰﾀより)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</si>
</sst>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  <numFmt numFmtId="178" formatCode="#,##0.0_);\(#,##0.0\)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0_);\(0\)"/>
    <numFmt numFmtId="185" formatCode="0;&quot;△ &quot;0"/>
    <numFmt numFmtId="186" formatCode="0.0;&quot;△ &quot;0.0"/>
    <numFmt numFmtId="187" formatCode="0.0000000"/>
    <numFmt numFmtId="188" formatCode="0.0_);[Red]\(0.0\)"/>
    <numFmt numFmtId="189" formatCode="#,##0;&quot;△ &quot;#,##0"/>
    <numFmt numFmtId="190" formatCode="#,##0.0;[Red]\-#,##0.0"/>
    <numFmt numFmtId="191" formatCode="#,##0.0;&quot;△ &quot;#,##0.0"/>
    <numFmt numFmtId="192" formatCode="0.0_);\(0.0\)"/>
    <numFmt numFmtId="193" formatCode="0.000000000000_);[Red]\(0.000000000000\)"/>
    <numFmt numFmtId="194" formatCode="0.00000000000_);[Red]\(0.00000000000\)"/>
    <numFmt numFmtId="195" formatCode="0.0000000000_);[Red]\(0.0000000000\)"/>
    <numFmt numFmtId="196" formatCode="0.000000000_);[Red]\(0.000000000\)"/>
    <numFmt numFmtId="197" formatCode="0.00000000_);[Red]\(0.00000000\)"/>
    <numFmt numFmtId="198" formatCode="0.0000000_);[Red]\(0.0000000\)"/>
    <numFmt numFmtId="199" formatCode="0.000000_);[Red]\(0.000000\)"/>
    <numFmt numFmtId="200" formatCode="0.00000_);[Red]\(0.00000\)"/>
    <numFmt numFmtId="201" formatCode="0.0000_);[Red]\(0.0000\)"/>
    <numFmt numFmtId="202" formatCode="0.000_);[Red]\(0.000\)"/>
    <numFmt numFmtId="203" formatCode="0.00_);[Red]\(0.00\)"/>
    <numFmt numFmtId="204" formatCode="0.00000000"/>
    <numFmt numFmtId="205" formatCode="0.0%"/>
    <numFmt numFmtId="206" formatCode="[&lt;=999]000;000\-00"/>
    <numFmt numFmtId="207" formatCode="0_);[Red]\(0\)"/>
    <numFmt numFmtId="208" formatCode="0.000000000"/>
    <numFmt numFmtId="209" formatCode="#,##0.00;&quot;△ &quot;#,##0.00"/>
    <numFmt numFmtId="210" formatCode="0.0_ "/>
    <numFmt numFmtId="211" formatCode="0.00;&quot;△ &quot;0.00"/>
    <numFmt numFmtId="212" formatCode="#,##0_);[Red]\(#,##0\)"/>
    <numFmt numFmtId="213" formatCode="&quot;\&quot;#,##0.0_);\(&quot;\&quot;#,##0.0\)"/>
    <numFmt numFmtId="214" formatCode="0.0000000000000_);[Red]\(0.0000000000000\)"/>
    <numFmt numFmtId="215" formatCode="0.00000000000000_);[Red]\(0.00000000000000\)"/>
    <numFmt numFmtId="216" formatCode="0.000000000000000_);[Red]\(0.000000000000000\)"/>
    <numFmt numFmtId="217" formatCode="0.0000000000000000_);[Red]\(0.0000000000000000\)"/>
    <numFmt numFmtId="218" formatCode="#,##0.0_ "/>
    <numFmt numFmtId="219" formatCode="#,##0.0_ ;[Red]\-#,##0.0\ "/>
    <numFmt numFmtId="220" formatCode="#,##0_ "/>
    <numFmt numFmtId="221" formatCode="0.000%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0_ "/>
    <numFmt numFmtId="226" formatCode="#,##0.0_);[Red]\(#,##0.0\)"/>
    <numFmt numFmtId="227" formatCode="0.0000_ "/>
    <numFmt numFmtId="228" formatCode="0.000_ "/>
    <numFmt numFmtId="229" formatCode="0.00_ "/>
    <numFmt numFmtId="230" formatCode="&quot;\&quot;#,##0.0;[Red]&quot;\&quot;\-#,##0.0"/>
    <numFmt numFmtId="231" formatCode="0.00_);\(0.00\)"/>
    <numFmt numFmtId="232" formatCode="#,##0_ ;[Red]\-#,##0\ "/>
    <numFmt numFmtId="233" formatCode="#,##0.000;[Red]\-#,##0.000"/>
    <numFmt numFmtId="234" formatCode="&quot;\&quot;#,##0_);[Red]\(&quot;\&quot;#,##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0" applyNumberFormat="1" applyFont="1" applyAlignment="1">
      <alignment/>
    </xf>
    <xf numFmtId="38" fontId="5" fillId="0" borderId="0" xfId="17" applyFont="1" applyBorder="1" applyAlignment="1">
      <alignment vertical="center"/>
    </xf>
    <xf numFmtId="176" fontId="5" fillId="0" borderId="2" xfId="0" applyNumberFormat="1" applyFont="1" applyBorder="1" applyAlignment="1">
      <alignment horizontal="right" vertical="center"/>
    </xf>
    <xf numFmtId="189" fontId="5" fillId="0" borderId="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186" fontId="2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186" fontId="2" fillId="0" borderId="4" xfId="0" applyNumberFormat="1" applyFont="1" applyBorder="1" applyAlignment="1">
      <alignment vertical="center"/>
    </xf>
    <xf numFmtId="38" fontId="5" fillId="0" borderId="0" xfId="17" applyFont="1" applyAlignment="1">
      <alignment vertical="center"/>
    </xf>
    <xf numFmtId="190" fontId="5" fillId="0" borderId="0" xfId="17" applyNumberFormat="1" applyFont="1" applyAlignment="1">
      <alignment vertical="center"/>
    </xf>
    <xf numFmtId="190" fontId="4" fillId="0" borderId="0" xfId="17" applyNumberFormat="1" applyFont="1" applyAlignment="1">
      <alignment/>
    </xf>
    <xf numFmtId="0" fontId="5" fillId="0" borderId="0" xfId="0" applyFont="1" applyBorder="1" applyAlignment="1">
      <alignment horizontal="distributed" vertical="center"/>
    </xf>
    <xf numFmtId="186" fontId="4" fillId="0" borderId="0" xfId="0" applyNumberFormat="1" applyFont="1" applyBorder="1" applyAlignment="1">
      <alignment vertical="center"/>
    </xf>
    <xf numFmtId="192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189" fontId="4" fillId="0" borderId="0" xfId="0" applyNumberFormat="1" applyFont="1" applyAlignment="1">
      <alignment/>
    </xf>
    <xf numFmtId="0" fontId="3" fillId="0" borderId="0" xfId="0" applyFont="1" applyFill="1" applyAlignment="1">
      <alignment vertical="center"/>
    </xf>
    <xf numFmtId="176" fontId="5" fillId="0" borderId="5" xfId="0" applyNumberFormat="1" applyFont="1" applyBorder="1" applyAlignment="1">
      <alignment horizontal="right" vertical="center"/>
    </xf>
    <xf numFmtId="190" fontId="2" fillId="0" borderId="6" xfId="17" applyNumberFormat="1" applyFont="1" applyBorder="1" applyAlignment="1">
      <alignment vertical="center"/>
    </xf>
    <xf numFmtId="189" fontId="5" fillId="0" borderId="3" xfId="17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38" fontId="5" fillId="0" borderId="0" xfId="17" applyFont="1" applyFill="1" applyBorder="1" applyAlignment="1">
      <alignment vertical="center"/>
    </xf>
    <xf numFmtId="186" fontId="9" fillId="0" borderId="2" xfId="0" applyNumberFormat="1" applyFont="1" applyBorder="1" applyAlignment="1">
      <alignment vertical="center"/>
    </xf>
    <xf numFmtId="189" fontId="9" fillId="0" borderId="1" xfId="0" applyNumberFormat="1" applyFont="1" applyBorder="1" applyAlignment="1">
      <alignment horizontal="right" vertical="center"/>
    </xf>
    <xf numFmtId="189" fontId="5" fillId="0" borderId="3" xfId="0" applyNumberFormat="1" applyFont="1" applyBorder="1" applyAlignment="1">
      <alignment horizontal="right" vertical="center"/>
    </xf>
    <xf numFmtId="189" fontId="5" fillId="0" borderId="1" xfId="17" applyNumberFormat="1" applyFont="1" applyBorder="1" applyAlignment="1">
      <alignment horizontal="right" vertical="center"/>
    </xf>
    <xf numFmtId="38" fontId="4" fillId="0" borderId="6" xfId="17" applyFont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89" fontId="9" fillId="0" borderId="1" xfId="17" applyNumberFormat="1" applyFont="1" applyBorder="1" applyAlignment="1">
      <alignment vertical="center"/>
    </xf>
    <xf numFmtId="189" fontId="9" fillId="0" borderId="2" xfId="0" applyNumberFormat="1" applyFont="1" applyBorder="1" applyAlignment="1">
      <alignment horizontal="right" vertical="center"/>
    </xf>
    <xf numFmtId="189" fontId="2" fillId="0" borderId="8" xfId="17" applyNumberFormat="1" applyFont="1" applyBorder="1" applyAlignment="1">
      <alignment vertical="center"/>
    </xf>
    <xf numFmtId="189" fontId="2" fillId="0" borderId="9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3" xfId="0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19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5" fillId="0" borderId="1" xfId="17" applyFont="1" applyBorder="1" applyAlignment="1">
      <alignment/>
    </xf>
    <xf numFmtId="191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210" fontId="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176" fontId="5" fillId="0" borderId="2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/>
    </xf>
    <xf numFmtId="185" fontId="5" fillId="0" borderId="3" xfId="0" applyNumberFormat="1" applyFont="1" applyBorder="1" applyAlignment="1">
      <alignment vertical="center"/>
    </xf>
    <xf numFmtId="185" fontId="5" fillId="0" borderId="3" xfId="0" applyNumberFormat="1" applyFont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85" fontId="5" fillId="0" borderId="12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85" fontId="2" fillId="0" borderId="9" xfId="0" applyNumberFormat="1" applyFont="1" applyBorder="1" applyAlignment="1">
      <alignment vertical="center"/>
    </xf>
    <xf numFmtId="0" fontId="11" fillId="0" borderId="0" xfId="0" applyFont="1" applyBorder="1" applyAlignment="1">
      <alignment horizontal="distributed" vertical="center" wrapText="1"/>
    </xf>
    <xf numFmtId="186" fontId="5" fillId="0" borderId="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3" fontId="5" fillId="0" borderId="11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0" fontId="0" fillId="0" borderId="0" xfId="0" applyFont="1" applyAlignment="1">
      <alignment/>
    </xf>
    <xf numFmtId="38" fontId="5" fillId="0" borderId="1" xfId="17" applyFont="1" applyBorder="1" applyAlignment="1">
      <alignment vertical="center"/>
    </xf>
    <xf numFmtId="220" fontId="4" fillId="0" borderId="0" xfId="0" applyNumberFormat="1" applyFont="1" applyAlignment="1">
      <alignment/>
    </xf>
    <xf numFmtId="38" fontId="4" fillId="0" borderId="0" xfId="0" applyNumberFormat="1" applyFont="1" applyBorder="1" applyAlignment="1">
      <alignment/>
    </xf>
    <xf numFmtId="38" fontId="2" fillId="0" borderId="1" xfId="17" applyFont="1" applyBorder="1" applyAlignment="1">
      <alignment vertical="center"/>
    </xf>
    <xf numFmtId="188" fontId="2" fillId="0" borderId="4" xfId="0" applyNumberFormat="1" applyFont="1" applyBorder="1" applyAlignment="1">
      <alignment vertical="center"/>
    </xf>
    <xf numFmtId="189" fontId="2" fillId="0" borderId="9" xfId="17" applyNumberFormat="1" applyFont="1" applyBorder="1" applyAlignment="1">
      <alignment vertical="center"/>
    </xf>
    <xf numFmtId="38" fontId="5" fillId="0" borderId="12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38" fontId="4" fillId="0" borderId="0" xfId="17" applyFont="1" applyBorder="1" applyAlignment="1">
      <alignment/>
    </xf>
    <xf numFmtId="38" fontId="2" fillId="0" borderId="0" xfId="17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3" fontId="5" fillId="0" borderId="7" xfId="0" applyNumberFormat="1" applyFont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212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189" fontId="4" fillId="0" borderId="0" xfId="17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220" fontId="5" fillId="0" borderId="0" xfId="0" applyNumberFormat="1" applyFont="1" applyBorder="1" applyAlignment="1">
      <alignment vertical="center"/>
    </xf>
    <xf numFmtId="220" fontId="5" fillId="0" borderId="0" xfId="0" applyNumberFormat="1" applyFont="1" applyFill="1" applyBorder="1" applyAlignment="1">
      <alignment vertical="center"/>
    </xf>
    <xf numFmtId="220" fontId="5" fillId="0" borderId="0" xfId="0" applyNumberFormat="1" applyFont="1" applyFill="1" applyBorder="1" applyAlignment="1">
      <alignment horizontal="right" vertical="center"/>
    </xf>
    <xf numFmtId="220" fontId="4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38" fontId="5" fillId="0" borderId="7" xfId="17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5" fillId="0" borderId="15" xfId="0" applyFont="1" applyBorder="1" applyAlignment="1">
      <alignment vertical="center"/>
    </xf>
    <xf numFmtId="38" fontId="5" fillId="0" borderId="15" xfId="17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8" fontId="5" fillId="0" borderId="14" xfId="17" applyFont="1" applyBorder="1" applyAlignment="1">
      <alignment vertical="center"/>
    </xf>
    <xf numFmtId="38" fontId="5" fillId="0" borderId="16" xfId="17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8" fontId="2" fillId="0" borderId="9" xfId="17" applyFont="1" applyBorder="1" applyAlignment="1">
      <alignment vertical="center"/>
    </xf>
    <xf numFmtId="189" fontId="9" fillId="0" borderId="13" xfId="17" applyNumberFormat="1" applyFont="1" applyBorder="1" applyAlignment="1">
      <alignment vertical="center"/>
    </xf>
    <xf numFmtId="186" fontId="9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15" fillId="0" borderId="0" xfId="0" applyFont="1" applyAlignment="1">
      <alignment/>
    </xf>
    <xf numFmtId="186" fontId="2" fillId="0" borderId="5" xfId="0" applyNumberFormat="1" applyFont="1" applyBorder="1" applyAlignment="1">
      <alignment horizontal="right" vertical="center"/>
    </xf>
    <xf numFmtId="186" fontId="5" fillId="0" borderId="5" xfId="0" applyNumberFormat="1" applyFont="1" applyBorder="1" applyAlignment="1">
      <alignment vertical="center"/>
    </xf>
    <xf numFmtId="186" fontId="2" fillId="0" borderId="6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186" fontId="2" fillId="0" borderId="5" xfId="0" applyNumberFormat="1" applyFont="1" applyBorder="1" applyAlignment="1">
      <alignment vertical="center"/>
    </xf>
    <xf numFmtId="186" fontId="5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 wrapText="1" shrinkToFit="1"/>
    </xf>
    <xf numFmtId="0" fontId="4" fillId="0" borderId="18" xfId="0" applyFont="1" applyBorder="1" applyAlignment="1">
      <alignment horizontal="distributed" vertical="center" wrapText="1" shrinkToFit="1"/>
    </xf>
    <xf numFmtId="177" fontId="5" fillId="0" borderId="0" xfId="17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191" fontId="2" fillId="0" borderId="6" xfId="17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185" fontId="9" fillId="0" borderId="3" xfId="0" applyNumberFormat="1" applyFont="1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38" fontId="4" fillId="0" borderId="13" xfId="17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distributed" vertical="center"/>
    </xf>
    <xf numFmtId="38" fontId="14" fillId="0" borderId="13" xfId="17" applyFont="1" applyBorder="1" applyAlignment="1">
      <alignment horizontal="center" vertical="center"/>
    </xf>
    <xf numFmtId="190" fontId="14" fillId="0" borderId="23" xfId="17" applyNumberFormat="1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distributed" vertical="center"/>
    </xf>
    <xf numFmtId="184" fontId="4" fillId="0" borderId="26" xfId="0" applyNumberFormat="1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190" fontId="4" fillId="0" borderId="23" xfId="17" applyNumberFormat="1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/>
    </xf>
    <xf numFmtId="0" fontId="4" fillId="0" borderId="30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0" fontId="4" fillId="0" borderId="16" xfId="0" applyFont="1" applyBorder="1" applyAlignment="1">
      <alignment horizontal="center" vertical="center"/>
    </xf>
    <xf numFmtId="210" fontId="5" fillId="0" borderId="19" xfId="0" applyNumberFormat="1" applyFont="1" applyBorder="1" applyAlignment="1">
      <alignment vertical="center"/>
    </xf>
    <xf numFmtId="188" fontId="5" fillId="0" borderId="5" xfId="0" applyNumberFormat="1" applyFont="1" applyBorder="1" applyAlignment="1">
      <alignment vertical="center"/>
    </xf>
    <xf numFmtId="185" fontId="2" fillId="0" borderId="0" xfId="0" applyNumberFormat="1" applyFont="1" applyAlignment="1">
      <alignment/>
    </xf>
    <xf numFmtId="185" fontId="2" fillId="0" borderId="9" xfId="17" applyNumberFormat="1" applyFont="1" applyBorder="1" applyAlignment="1">
      <alignment vertical="center"/>
    </xf>
    <xf numFmtId="185" fontId="5" fillId="0" borderId="3" xfId="17" applyNumberFormat="1" applyFont="1" applyBorder="1" applyAlignment="1">
      <alignment horizontal="right" vertical="center"/>
    </xf>
    <xf numFmtId="185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/>
    </xf>
    <xf numFmtId="212" fontId="4" fillId="0" borderId="0" xfId="0" applyNumberFormat="1" applyFont="1" applyAlignment="1">
      <alignment/>
    </xf>
    <xf numFmtId="189" fontId="5" fillId="0" borderId="0" xfId="0" applyNumberFormat="1" applyFont="1" applyBorder="1" applyAlignment="1">
      <alignment horizontal="right" vertical="center"/>
    </xf>
    <xf numFmtId="189" fontId="5" fillId="0" borderId="2" xfId="0" applyNumberFormat="1" applyFont="1" applyBorder="1" applyAlignment="1">
      <alignment horizontal="right" vertical="center"/>
    </xf>
    <xf numFmtId="210" fontId="4" fillId="0" borderId="0" xfId="0" applyNumberFormat="1" applyFont="1" applyAlignment="1">
      <alignment/>
    </xf>
    <xf numFmtId="38" fontId="4" fillId="0" borderId="0" xfId="0" applyNumberFormat="1" applyFont="1" applyAlignment="1">
      <alignment horizontal="right"/>
    </xf>
    <xf numFmtId="207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76" fontId="5" fillId="0" borderId="19" xfId="0" applyNumberFormat="1" applyFont="1" applyFill="1" applyBorder="1" applyAlignment="1">
      <alignment horizontal="right" vertical="center"/>
    </xf>
    <xf numFmtId="38" fontId="5" fillId="0" borderId="19" xfId="17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225" fontId="5" fillId="0" borderId="0" xfId="0" applyNumberFormat="1" applyFont="1" applyAlignment="1">
      <alignment vertical="center"/>
    </xf>
    <xf numFmtId="186" fontId="2" fillId="0" borderId="0" xfId="0" applyNumberFormat="1" applyFont="1" applyAlignment="1">
      <alignment horizontal="right" vertical="center"/>
    </xf>
    <xf numFmtId="186" fontId="4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207" fontId="5" fillId="0" borderId="31" xfId="0" applyNumberFormat="1" applyFont="1" applyBorder="1" applyAlignment="1">
      <alignment vertical="center"/>
    </xf>
    <xf numFmtId="38" fontId="5" fillId="0" borderId="31" xfId="17" applyFont="1" applyBorder="1" applyAlignment="1">
      <alignment vertical="center"/>
    </xf>
    <xf numFmtId="185" fontId="9" fillId="0" borderId="13" xfId="0" applyNumberFormat="1" applyFont="1" applyBorder="1" applyAlignment="1">
      <alignment horizontal="right" vertical="center"/>
    </xf>
    <xf numFmtId="3" fontId="5" fillId="0" borderId="12" xfId="17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177" fontId="4" fillId="0" borderId="0" xfId="17" applyNumberFormat="1" applyFont="1" applyBorder="1" applyAlignment="1">
      <alignment vertical="center"/>
    </xf>
    <xf numFmtId="192" fontId="5" fillId="0" borderId="0" xfId="0" applyNumberFormat="1" applyFont="1" applyFill="1" applyBorder="1" applyAlignment="1">
      <alignment horizontal="right" vertical="center"/>
    </xf>
    <xf numFmtId="190" fontId="4" fillId="0" borderId="0" xfId="0" applyNumberFormat="1" applyFont="1" applyAlignment="1">
      <alignment/>
    </xf>
    <xf numFmtId="226" fontId="5" fillId="0" borderId="0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212" fontId="16" fillId="0" borderId="0" xfId="0" applyNumberFormat="1" applyFont="1" applyFill="1" applyBorder="1" applyAlignment="1">
      <alignment horizontal="right" vertical="center"/>
    </xf>
    <xf numFmtId="225" fontId="5" fillId="0" borderId="0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90" fontId="2" fillId="0" borderId="32" xfId="17" applyNumberFormat="1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11" fillId="0" borderId="30" xfId="0" applyFont="1" applyFill="1" applyBorder="1" applyAlignment="1">
      <alignment vertical="center"/>
    </xf>
    <xf numFmtId="225" fontId="5" fillId="0" borderId="5" xfId="0" applyNumberFormat="1" applyFont="1" applyBorder="1" applyAlignment="1">
      <alignment vertical="center"/>
    </xf>
    <xf numFmtId="0" fontId="17" fillId="0" borderId="0" xfId="0" applyFont="1" applyAlignment="1">
      <alignment/>
    </xf>
    <xf numFmtId="220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189" fontId="2" fillId="0" borderId="32" xfId="0" applyNumberFormat="1" applyFont="1" applyBorder="1" applyAlignment="1">
      <alignment vertical="center"/>
    </xf>
    <xf numFmtId="191" fontId="2" fillId="0" borderId="0" xfId="0" applyNumberFormat="1" applyFont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189" fontId="5" fillId="0" borderId="5" xfId="17" applyNumberFormat="1" applyFont="1" applyBorder="1" applyAlignment="1">
      <alignment horizontal="right" vertical="center"/>
    </xf>
    <xf numFmtId="189" fontId="5" fillId="0" borderId="3" xfId="0" applyNumberFormat="1" applyFont="1" applyFill="1" applyBorder="1" applyAlignment="1">
      <alignment horizontal="right" vertical="center"/>
    </xf>
    <xf numFmtId="191" fontId="2" fillId="0" borderId="4" xfId="0" applyNumberFormat="1" applyFont="1" applyBorder="1" applyAlignment="1">
      <alignment vertical="center"/>
    </xf>
    <xf numFmtId="189" fontId="2" fillId="0" borderId="8" xfId="0" applyNumberFormat="1" applyFont="1" applyBorder="1" applyAlignment="1">
      <alignment vertical="center"/>
    </xf>
    <xf numFmtId="189" fontId="2" fillId="0" borderId="9" xfId="0" applyNumberFormat="1" applyFont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/>
    </xf>
    <xf numFmtId="189" fontId="5" fillId="0" borderId="29" xfId="0" applyNumberFormat="1" applyFont="1" applyBorder="1" applyAlignment="1">
      <alignment vertical="center"/>
    </xf>
    <xf numFmtId="191" fontId="5" fillId="0" borderId="29" xfId="0" applyNumberFormat="1" applyFont="1" applyBorder="1" applyAlignment="1">
      <alignment vertical="center"/>
    </xf>
    <xf numFmtId="189" fontId="5" fillId="0" borderId="15" xfId="0" applyNumberFormat="1" applyFont="1" applyBorder="1" applyAlignment="1">
      <alignment vertical="center"/>
    </xf>
    <xf numFmtId="191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horizontal="distributed" vertical="center" wrapText="1"/>
    </xf>
    <xf numFmtId="191" fontId="5" fillId="0" borderId="16" xfId="0" applyNumberFormat="1" applyFont="1" applyBorder="1" applyAlignment="1">
      <alignment vertical="center"/>
    </xf>
    <xf numFmtId="0" fontId="19" fillId="0" borderId="0" xfId="0" applyFont="1" applyAlignment="1">
      <alignment/>
    </xf>
    <xf numFmtId="219" fontId="5" fillId="0" borderId="0" xfId="17" applyNumberFormat="1" applyFont="1" applyBorder="1" applyAlignment="1">
      <alignment vertical="center"/>
    </xf>
    <xf numFmtId="219" fontId="5" fillId="0" borderId="14" xfId="17" applyNumberFormat="1" applyFont="1" applyBorder="1" applyAlignment="1">
      <alignment vertical="center"/>
    </xf>
    <xf numFmtId="220" fontId="5" fillId="0" borderId="15" xfId="0" applyNumberFormat="1" applyFont="1" applyBorder="1" applyAlignment="1">
      <alignment vertical="center"/>
    </xf>
    <xf numFmtId="220" fontId="5" fillId="0" borderId="16" xfId="0" applyNumberFormat="1" applyFont="1" applyBorder="1" applyAlignment="1">
      <alignment vertical="center"/>
    </xf>
    <xf numFmtId="232" fontId="5" fillId="0" borderId="15" xfId="17" applyNumberFormat="1" applyFont="1" applyBorder="1" applyAlignment="1">
      <alignment vertical="center"/>
    </xf>
    <xf numFmtId="232" fontId="5" fillId="0" borderId="16" xfId="17" applyNumberFormat="1" applyFont="1" applyBorder="1" applyAlignment="1">
      <alignment vertical="center"/>
    </xf>
    <xf numFmtId="219" fontId="5" fillId="0" borderId="13" xfId="17" applyNumberFormat="1" applyFont="1" applyBorder="1" applyAlignment="1">
      <alignment vertical="center"/>
    </xf>
    <xf numFmtId="189" fontId="9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11" fillId="0" borderId="0" xfId="0" applyFont="1" applyAlignment="1">
      <alignment/>
    </xf>
    <xf numFmtId="38" fontId="5" fillId="0" borderId="1" xfId="17" applyFont="1" applyBorder="1" applyAlignment="1">
      <alignment horizontal="right" vertical="center"/>
    </xf>
    <xf numFmtId="38" fontId="5" fillId="0" borderId="2" xfId="17" applyFont="1" applyBorder="1" applyAlignment="1">
      <alignment horizontal="right" vertical="center"/>
    </xf>
    <xf numFmtId="189" fontId="5" fillId="0" borderId="2" xfId="17" applyNumberFormat="1" applyFont="1" applyBorder="1" applyAlignment="1">
      <alignment horizontal="right" vertical="center"/>
    </xf>
    <xf numFmtId="189" fontId="9" fillId="0" borderId="1" xfId="17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/>
    </xf>
    <xf numFmtId="191" fontId="5" fillId="0" borderId="17" xfId="0" applyNumberFormat="1" applyFont="1" applyBorder="1" applyAlignment="1">
      <alignment horizontal="right" vertical="center"/>
    </xf>
    <xf numFmtId="191" fontId="2" fillId="0" borderId="6" xfId="0" applyNumberFormat="1" applyFont="1" applyBorder="1" applyAlignment="1">
      <alignment vertical="center"/>
    </xf>
    <xf numFmtId="191" fontId="5" fillId="0" borderId="5" xfId="0" applyNumberFormat="1" applyFont="1" applyBorder="1" applyAlignment="1">
      <alignment horizontal="right" vertical="center"/>
    </xf>
    <xf numFmtId="212" fontId="5" fillId="0" borderId="1" xfId="0" applyNumberFormat="1" applyFont="1" applyBorder="1" applyAlignment="1">
      <alignment horizontal="right" vertical="center"/>
    </xf>
    <xf numFmtId="189" fontId="5" fillId="0" borderId="13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189" fontId="9" fillId="0" borderId="2" xfId="17" applyNumberFormat="1" applyFont="1" applyBorder="1" applyAlignment="1">
      <alignment horizontal="right" vertical="center"/>
    </xf>
    <xf numFmtId="191" fontId="4" fillId="0" borderId="0" xfId="0" applyNumberFormat="1" applyFont="1" applyAlignment="1">
      <alignment/>
    </xf>
    <xf numFmtId="0" fontId="5" fillId="0" borderId="3" xfId="0" applyNumberFormat="1" applyFont="1" applyBorder="1" applyAlignment="1">
      <alignment horizontal="right" vertical="center"/>
    </xf>
    <xf numFmtId="189" fontId="9" fillId="0" borderId="13" xfId="0" applyNumberFormat="1" applyFont="1" applyBorder="1" applyAlignment="1">
      <alignment horizontal="right" vertical="center"/>
    </xf>
    <xf numFmtId="189" fontId="9" fillId="0" borderId="10" xfId="0" applyNumberFormat="1" applyFont="1" applyBorder="1" applyAlignment="1">
      <alignment horizontal="right" vertical="center"/>
    </xf>
    <xf numFmtId="189" fontId="9" fillId="0" borderId="5" xfId="0" applyNumberFormat="1" applyFont="1" applyBorder="1" applyAlignment="1">
      <alignment horizontal="right" vertical="center"/>
    </xf>
    <xf numFmtId="189" fontId="9" fillId="0" borderId="19" xfId="0" applyNumberFormat="1" applyFont="1" applyBorder="1" applyAlignment="1">
      <alignment horizontal="right" vertical="center"/>
    </xf>
    <xf numFmtId="185" fontId="2" fillId="0" borderId="30" xfId="0" applyNumberFormat="1" applyFont="1" applyBorder="1" applyAlignment="1">
      <alignment vertical="center"/>
    </xf>
    <xf numFmtId="0" fontId="4" fillId="0" borderId="12" xfId="0" applyFont="1" applyBorder="1" applyAlignment="1">
      <alignment horizontal="distributed" vertical="center" wrapText="1"/>
    </xf>
    <xf numFmtId="38" fontId="5" fillId="0" borderId="5" xfId="17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188" fontId="0" fillId="0" borderId="0" xfId="0" applyNumberFormat="1" applyFont="1" applyAlignment="1">
      <alignment/>
    </xf>
    <xf numFmtId="188" fontId="4" fillId="0" borderId="23" xfId="17" applyNumberFormat="1" applyFont="1" applyBorder="1" applyAlignment="1">
      <alignment horizontal="distributed" vertical="center"/>
    </xf>
    <xf numFmtId="188" fontId="5" fillId="0" borderId="2" xfId="0" applyNumberFormat="1" applyFont="1" applyBorder="1" applyAlignment="1">
      <alignment horizontal="right" vertical="center"/>
    </xf>
    <xf numFmtId="188" fontId="4" fillId="0" borderId="0" xfId="0" applyNumberFormat="1" applyFont="1" applyAlignment="1">
      <alignment/>
    </xf>
    <xf numFmtId="188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3" fontId="5" fillId="0" borderId="3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horizontal="right" vertical="center"/>
    </xf>
    <xf numFmtId="186" fontId="2" fillId="0" borderId="4" xfId="0" applyNumberFormat="1" applyFont="1" applyBorder="1" applyAlignment="1">
      <alignment horizontal="right" vertical="center"/>
    </xf>
    <xf numFmtId="189" fontId="5" fillId="0" borderId="3" xfId="17" applyNumberFormat="1" applyFont="1" applyBorder="1" applyAlignment="1">
      <alignment vertical="center"/>
    </xf>
    <xf numFmtId="186" fontId="5" fillId="0" borderId="5" xfId="0" applyNumberFormat="1" applyFont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distributed" vertical="center"/>
    </xf>
    <xf numFmtId="0" fontId="11" fillId="0" borderId="20" xfId="0" applyFont="1" applyBorder="1" applyAlignment="1">
      <alignment horizontal="center" vertical="center" wrapText="1"/>
    </xf>
    <xf numFmtId="185" fontId="4" fillId="0" borderId="12" xfId="0" applyNumberFormat="1" applyFont="1" applyBorder="1" applyAlignment="1">
      <alignment horizontal="distributed" vertical="center"/>
    </xf>
    <xf numFmtId="186" fontId="4" fillId="0" borderId="25" xfId="0" applyNumberFormat="1" applyFont="1" applyBorder="1" applyAlignment="1">
      <alignment horizontal="distributed" vertical="center"/>
    </xf>
    <xf numFmtId="176" fontId="5" fillId="0" borderId="30" xfId="0" applyNumberFormat="1" applyFont="1" applyBorder="1" applyAlignment="1">
      <alignment vertical="center"/>
    </xf>
    <xf numFmtId="210" fontId="2" fillId="0" borderId="0" xfId="0" applyNumberFormat="1" applyFont="1" applyBorder="1" applyAlignment="1">
      <alignment vertical="center"/>
    </xf>
    <xf numFmtId="210" fontId="2" fillId="0" borderId="4" xfId="0" applyNumberFormat="1" applyFont="1" applyBorder="1" applyAlignment="1">
      <alignment vertical="center"/>
    </xf>
    <xf numFmtId="0" fontId="14" fillId="0" borderId="0" xfId="0" applyFont="1" applyAlignment="1">
      <alignment/>
    </xf>
    <xf numFmtId="186" fontId="14" fillId="0" borderId="0" xfId="0" applyNumberFormat="1" applyFont="1" applyAlignment="1">
      <alignment/>
    </xf>
    <xf numFmtId="185" fontId="5" fillId="0" borderId="1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189" fontId="5" fillId="0" borderId="5" xfId="0" applyNumberFormat="1" applyFont="1" applyBorder="1" applyAlignment="1">
      <alignment horizontal="right" vertical="center"/>
    </xf>
    <xf numFmtId="191" fontId="5" fillId="0" borderId="5" xfId="17" applyNumberFormat="1" applyFont="1" applyBorder="1" applyAlignment="1">
      <alignment vertical="center"/>
    </xf>
    <xf numFmtId="189" fontId="5" fillId="0" borderId="12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9" fontId="5" fillId="0" borderId="10" xfId="0" applyNumberFormat="1" applyFont="1" applyBorder="1" applyAlignment="1">
      <alignment horizontal="right" vertical="center"/>
    </xf>
    <xf numFmtId="189" fontId="5" fillId="0" borderId="14" xfId="0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 wrapText="1"/>
    </xf>
    <xf numFmtId="189" fontId="5" fillId="0" borderId="12" xfId="17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vertical="center"/>
    </xf>
    <xf numFmtId="38" fontId="20" fillId="0" borderId="0" xfId="17" applyFont="1" applyAlignment="1">
      <alignment/>
    </xf>
    <xf numFmtId="212" fontId="4" fillId="0" borderId="0" xfId="0" applyNumberFormat="1" applyFont="1" applyFill="1" applyAlignment="1">
      <alignment/>
    </xf>
    <xf numFmtId="220" fontId="4" fillId="0" borderId="0" xfId="0" applyNumberFormat="1" applyFont="1" applyFill="1" applyAlignment="1">
      <alignment/>
    </xf>
    <xf numFmtId="220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189" fontId="9" fillId="0" borderId="14" xfId="17" applyNumberFormat="1" applyFont="1" applyBorder="1" applyAlignment="1">
      <alignment horizontal="right" vertical="center"/>
    </xf>
    <xf numFmtId="189" fontId="9" fillId="0" borderId="12" xfId="17" applyNumberFormat="1" applyFont="1" applyBorder="1" applyAlignment="1">
      <alignment horizontal="right" vertical="center"/>
    </xf>
    <xf numFmtId="189" fontId="9" fillId="0" borderId="3" xfId="17" applyNumberFormat="1" applyFont="1" applyBorder="1" applyAlignment="1">
      <alignment horizontal="right" vertical="center"/>
    </xf>
    <xf numFmtId="189" fontId="9" fillId="0" borderId="0" xfId="17" applyNumberFormat="1" applyFont="1" applyBorder="1" applyAlignment="1">
      <alignment horizontal="right" vertical="center"/>
    </xf>
    <xf numFmtId="191" fontId="9" fillId="0" borderId="2" xfId="0" applyNumberFormat="1" applyFont="1" applyBorder="1" applyAlignment="1">
      <alignment horizontal="right" vertical="center"/>
    </xf>
    <xf numFmtId="191" fontId="5" fillId="0" borderId="2" xfId="0" applyNumberFormat="1" applyFont="1" applyFill="1" applyBorder="1" applyAlignment="1">
      <alignment horizontal="right" vertical="center"/>
    </xf>
    <xf numFmtId="189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89" fontId="9" fillId="0" borderId="3" xfId="0" applyNumberFormat="1" applyFont="1" applyBorder="1" applyAlignment="1">
      <alignment horizontal="right" vertical="center"/>
    </xf>
    <xf numFmtId="188" fontId="2" fillId="0" borderId="2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189" fontId="9" fillId="0" borderId="1" xfId="0" applyNumberFormat="1" applyFont="1" applyFill="1" applyBorder="1" applyAlignment="1">
      <alignment horizontal="right" vertical="center"/>
    </xf>
    <xf numFmtId="191" fontId="9" fillId="0" borderId="2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vertical="center"/>
    </xf>
    <xf numFmtId="189" fontId="9" fillId="0" borderId="5" xfId="0" applyNumberFormat="1" applyFont="1" applyFill="1" applyBorder="1" applyAlignment="1">
      <alignment horizontal="right" vertical="center"/>
    </xf>
    <xf numFmtId="189" fontId="9" fillId="0" borderId="2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9" fontId="9" fillId="0" borderId="3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>
      <alignment horizontal="right" vertical="center"/>
    </xf>
    <xf numFmtId="191" fontId="9" fillId="0" borderId="5" xfId="0" applyNumberFormat="1" applyFont="1" applyFill="1" applyBorder="1" applyAlignment="1">
      <alignment horizontal="right" vertical="center"/>
    </xf>
    <xf numFmtId="191" fontId="5" fillId="0" borderId="17" xfId="0" applyNumberFormat="1" applyFont="1" applyFill="1" applyBorder="1" applyAlignment="1">
      <alignment horizontal="right" vertical="center"/>
    </xf>
    <xf numFmtId="191" fontId="5" fillId="0" borderId="0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distributed" vertical="center" wrapText="1"/>
    </xf>
    <xf numFmtId="0" fontId="11" fillId="0" borderId="1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38" fontId="4" fillId="0" borderId="8" xfId="17" applyFont="1" applyBorder="1" applyAlignment="1">
      <alignment horizontal="distributed" vertical="center"/>
    </xf>
    <xf numFmtId="38" fontId="4" fillId="0" borderId="30" xfId="17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right" vertical="center"/>
    </xf>
    <xf numFmtId="212" fontId="17" fillId="0" borderId="30" xfId="0" applyNumberFormat="1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4" fillId="0" borderId="8" xfId="0" applyFont="1" applyBorder="1" applyAlignment="1">
      <alignment horizontal="distributed" vertical="center"/>
    </xf>
    <xf numFmtId="0" fontId="14" fillId="0" borderId="33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14" fillId="0" borderId="30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4" fillId="0" borderId="18" xfId="0" applyFont="1" applyBorder="1" applyAlignment="1">
      <alignment horizontal="distributed" vertical="center"/>
    </xf>
    <xf numFmtId="190" fontId="14" fillId="0" borderId="8" xfId="17" applyNumberFormat="1" applyFont="1" applyBorder="1" applyAlignment="1">
      <alignment horizontal="distributed" vertical="center"/>
    </xf>
    <xf numFmtId="190" fontId="14" fillId="0" borderId="22" xfId="17" applyNumberFormat="1" applyFont="1" applyBorder="1" applyAlignment="1">
      <alignment horizontal="distributed" vertical="center"/>
    </xf>
    <xf numFmtId="0" fontId="4" fillId="0" borderId="14" xfId="0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90" fontId="4" fillId="0" borderId="8" xfId="17" applyNumberFormat="1" applyFont="1" applyBorder="1" applyAlignment="1">
      <alignment horizontal="distributed" vertical="center"/>
    </xf>
    <xf numFmtId="190" fontId="4" fillId="0" borderId="30" xfId="17" applyNumberFormat="1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85725</xdr:rowOff>
    </xdr:from>
    <xdr:to>
      <xdr:col>1</xdr:col>
      <xdr:colOff>0</xdr:colOff>
      <xdr:row>10</xdr:row>
      <xdr:rowOff>95250</xdr:rowOff>
    </xdr:to>
    <xdr:sp>
      <xdr:nvSpPr>
        <xdr:cNvPr id="1" name="Line 2"/>
        <xdr:cNvSpPr>
          <a:spLocks/>
        </xdr:cNvSpPr>
      </xdr:nvSpPr>
      <xdr:spPr>
        <a:xfrm>
          <a:off x="962025" y="3371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Normal="75" zoomScaleSheetLayoutView="100" workbookViewId="0" topLeftCell="A1">
      <selection activeCell="A43" sqref="A43"/>
    </sheetView>
  </sheetViews>
  <sheetFormatPr defaultColWidth="9.00390625" defaultRowHeight="13.5"/>
  <cols>
    <col min="1" max="1" width="20.375" style="6" customWidth="1"/>
    <col min="2" max="2" width="7.00390625" style="6" customWidth="1"/>
    <col min="3" max="6" width="14.125" style="6" customWidth="1"/>
    <col min="7" max="7" width="0.6171875" style="6" customWidth="1"/>
    <col min="8" max="8" width="9.875" style="6" bestFit="1" customWidth="1"/>
    <col min="9" max="16384" width="9.00390625" style="6" customWidth="1"/>
  </cols>
  <sheetData>
    <row r="1" spans="1:7" s="247" customFormat="1" ht="24.75" customHeight="1">
      <c r="A1" s="353" t="s">
        <v>74</v>
      </c>
      <c r="B1" s="353"/>
      <c r="C1" s="353"/>
      <c r="D1" s="353"/>
      <c r="E1" s="353"/>
      <c r="F1" s="353"/>
      <c r="G1" s="353"/>
    </row>
    <row r="2" spans="1:7" s="53" customFormat="1" ht="24.75" customHeight="1">
      <c r="A2" s="3"/>
      <c r="B2" s="3"/>
      <c r="C2" s="3"/>
      <c r="D2" s="3"/>
      <c r="E2" s="3"/>
      <c r="F2" s="3"/>
      <c r="G2" s="3"/>
    </row>
    <row r="3" s="3" customFormat="1" ht="24.75" customHeight="1">
      <c r="A3" s="3" t="s">
        <v>153</v>
      </c>
    </row>
    <row r="4" s="3" customFormat="1" ht="24.75" customHeight="1">
      <c r="A4" s="3" t="s">
        <v>154</v>
      </c>
    </row>
    <row r="5" spans="1:7" s="53" customFormat="1" ht="24.75" customHeight="1">
      <c r="A5" s="352" t="s">
        <v>155</v>
      </c>
      <c r="B5" s="352"/>
      <c r="C5" s="352"/>
      <c r="D5" s="352"/>
      <c r="E5" s="352"/>
      <c r="F5" s="352"/>
      <c r="G5" s="352"/>
    </row>
    <row r="6" spans="1:7" s="53" customFormat="1" ht="24.75" customHeight="1">
      <c r="A6" s="352" t="s">
        <v>156</v>
      </c>
      <c r="B6" s="352"/>
      <c r="C6" s="352"/>
      <c r="D6" s="352"/>
      <c r="E6" s="352"/>
      <c r="F6" s="352"/>
      <c r="G6" s="352"/>
    </row>
    <row r="7" spans="1:7" s="53" customFormat="1" ht="24.75" customHeight="1">
      <c r="A7" s="352" t="s">
        <v>143</v>
      </c>
      <c r="B7" s="352"/>
      <c r="C7" s="352"/>
      <c r="D7" s="352"/>
      <c r="E7" s="352"/>
      <c r="F7" s="352"/>
      <c r="G7" s="352"/>
    </row>
    <row r="8" spans="1:7" s="53" customFormat="1" ht="24.75" customHeight="1">
      <c r="A8" s="352" t="s">
        <v>157</v>
      </c>
      <c r="B8" s="352"/>
      <c r="C8" s="352"/>
      <c r="D8" s="352"/>
      <c r="E8" s="352"/>
      <c r="F8" s="352"/>
      <c r="G8" s="352"/>
    </row>
    <row r="9" spans="1:7" s="53" customFormat="1" ht="24.75" customHeight="1">
      <c r="A9" s="352" t="s">
        <v>147</v>
      </c>
      <c r="B9" s="352"/>
      <c r="C9" s="352"/>
      <c r="D9" s="352"/>
      <c r="E9" s="352"/>
      <c r="F9" s="352"/>
      <c r="G9" s="352"/>
    </row>
    <row r="10" spans="1:7" s="53" customFormat="1" ht="24.75" customHeight="1">
      <c r="A10" s="3" t="s">
        <v>158</v>
      </c>
      <c r="B10" s="3"/>
      <c r="C10" s="3"/>
      <c r="D10" s="3"/>
      <c r="E10" s="3"/>
      <c r="F10" s="3"/>
      <c r="G10" s="3"/>
    </row>
    <row r="11" spans="1:7" s="53" customFormat="1" ht="24.75" customHeight="1">
      <c r="A11" s="3"/>
      <c r="B11" s="3"/>
      <c r="C11" s="3"/>
      <c r="D11" s="3"/>
      <c r="E11" s="3"/>
      <c r="F11" s="3"/>
      <c r="G11" s="3"/>
    </row>
    <row r="12" spans="1:7" s="53" customFormat="1" ht="24.75" customHeight="1">
      <c r="A12" s="2" t="s">
        <v>105</v>
      </c>
      <c r="B12" s="2"/>
      <c r="C12" s="2"/>
      <c r="D12" s="2"/>
      <c r="E12" s="2"/>
      <c r="F12" s="2"/>
      <c r="G12" s="2"/>
    </row>
    <row r="13" spans="1:7" s="2" customFormat="1" ht="30" customHeight="1">
      <c r="A13" s="356" t="s">
        <v>106</v>
      </c>
      <c r="B13" s="356" t="s">
        <v>21</v>
      </c>
      <c r="C13" s="354" t="s">
        <v>159</v>
      </c>
      <c r="D13" s="354" t="s">
        <v>146</v>
      </c>
      <c r="E13" s="358" t="s">
        <v>22</v>
      </c>
      <c r="F13" s="309" t="s">
        <v>56</v>
      </c>
      <c r="G13" s="11"/>
    </row>
    <row r="14" spans="1:7" s="11" customFormat="1" ht="30" customHeight="1">
      <c r="A14" s="357"/>
      <c r="B14" s="357"/>
      <c r="C14" s="355"/>
      <c r="D14" s="355"/>
      <c r="E14" s="346"/>
      <c r="F14" s="310" t="s">
        <v>23</v>
      </c>
      <c r="G14" s="30"/>
    </row>
    <row r="15" spans="1:9" s="11" customFormat="1" ht="34.5" customHeight="1">
      <c r="A15" s="240" t="s">
        <v>107</v>
      </c>
      <c r="B15" s="240" t="s">
        <v>24</v>
      </c>
      <c r="C15" s="241">
        <v>433</v>
      </c>
      <c r="D15" s="241">
        <v>450</v>
      </c>
      <c r="E15" s="241">
        <f aca="true" t="shared" si="0" ref="E15:E22">C15-D15</f>
        <v>-17</v>
      </c>
      <c r="F15" s="242">
        <f>E15/D15*100</f>
        <v>-3.7777777777777777</v>
      </c>
      <c r="G15" s="54"/>
      <c r="H15" s="30"/>
      <c r="I15" s="30"/>
    </row>
    <row r="16" spans="1:9" ht="34.5" customHeight="1">
      <c r="A16" s="240" t="s">
        <v>2</v>
      </c>
      <c r="B16" s="240" t="s">
        <v>25</v>
      </c>
      <c r="C16" s="243">
        <v>13777</v>
      </c>
      <c r="D16" s="243">
        <v>13632</v>
      </c>
      <c r="E16" s="243">
        <f t="shared" si="0"/>
        <v>145</v>
      </c>
      <c r="F16" s="244">
        <f aca="true" t="shared" si="1" ref="F16:F22">E16/D16*100</f>
        <v>1.063673708920188</v>
      </c>
      <c r="G16" s="57"/>
      <c r="H16" s="55"/>
      <c r="I16" s="56"/>
    </row>
    <row r="17" spans="1:9" ht="34.5" customHeight="1">
      <c r="A17" s="240" t="s">
        <v>3</v>
      </c>
      <c r="B17" s="240" t="s">
        <v>12</v>
      </c>
      <c r="C17" s="243">
        <v>38113698</v>
      </c>
      <c r="D17" s="243">
        <v>35134247</v>
      </c>
      <c r="E17" s="243">
        <f t="shared" si="0"/>
        <v>2979451</v>
      </c>
      <c r="F17" s="244">
        <f t="shared" si="1"/>
        <v>8.4801902827176</v>
      </c>
      <c r="G17" s="57"/>
      <c r="H17" s="58"/>
      <c r="I17" s="58"/>
    </row>
    <row r="18" spans="1:9" ht="34.5" customHeight="1">
      <c r="A18" s="240" t="s">
        <v>11</v>
      </c>
      <c r="B18" s="240" t="s">
        <v>12</v>
      </c>
      <c r="C18" s="243">
        <v>14677709</v>
      </c>
      <c r="D18" s="243">
        <v>12124393</v>
      </c>
      <c r="E18" s="243">
        <f t="shared" si="0"/>
        <v>2553316</v>
      </c>
      <c r="F18" s="244">
        <f>E18/D18*100</f>
        <v>21.059330557826687</v>
      </c>
      <c r="G18" s="57"/>
      <c r="H18" s="58"/>
      <c r="I18" s="58"/>
    </row>
    <row r="19" spans="1:9" ht="34.5" customHeight="1">
      <c r="A19" s="240" t="s">
        <v>55</v>
      </c>
      <c r="B19" s="240" t="s">
        <v>12</v>
      </c>
      <c r="C19" s="243">
        <v>1124701</v>
      </c>
      <c r="D19" s="243">
        <v>974360</v>
      </c>
      <c r="E19" s="243">
        <f t="shared" si="0"/>
        <v>150341</v>
      </c>
      <c r="F19" s="244">
        <f t="shared" si="1"/>
        <v>15.429717968717927</v>
      </c>
      <c r="G19" s="57"/>
      <c r="H19" s="58"/>
      <c r="I19" s="58"/>
    </row>
    <row r="20" spans="1:9" ht="39.75" customHeight="1">
      <c r="A20" s="239" t="s">
        <v>26</v>
      </c>
      <c r="B20" s="240" t="s">
        <v>12</v>
      </c>
      <c r="C20" s="243">
        <f>ROUND(C17/C15,0)</f>
        <v>88022</v>
      </c>
      <c r="D20" s="243">
        <f>ROUND(D17/D15,0)</f>
        <v>78076</v>
      </c>
      <c r="E20" s="243">
        <f t="shared" si="0"/>
        <v>9946</v>
      </c>
      <c r="F20" s="244">
        <f t="shared" si="1"/>
        <v>12.738869819150572</v>
      </c>
      <c r="G20" s="57"/>
      <c r="H20" s="58"/>
      <c r="I20" s="58"/>
    </row>
    <row r="21" spans="1:9" ht="39.75" customHeight="1">
      <c r="A21" s="239" t="s">
        <v>27</v>
      </c>
      <c r="B21" s="240" t="s">
        <v>12</v>
      </c>
      <c r="C21" s="243">
        <f>ROUND(C17/C16,0)</f>
        <v>2766</v>
      </c>
      <c r="D21" s="243">
        <f>ROUND(D17/D16,0)</f>
        <v>2577</v>
      </c>
      <c r="E21" s="243">
        <f>C21-D21</f>
        <v>189</v>
      </c>
      <c r="F21" s="244">
        <f t="shared" si="1"/>
        <v>7.334109429569266</v>
      </c>
      <c r="G21" s="57"/>
      <c r="H21" s="58"/>
      <c r="I21" s="58"/>
    </row>
    <row r="22" spans="1:9" ht="39.75" customHeight="1">
      <c r="A22" s="245" t="s">
        <v>28</v>
      </c>
      <c r="B22" s="238" t="s">
        <v>25</v>
      </c>
      <c r="C22" s="246">
        <f>ROUND(C16/C15,1)</f>
        <v>31.8</v>
      </c>
      <c r="D22" s="246">
        <f>ROUND(D16/D15,1)</f>
        <v>30.3</v>
      </c>
      <c r="E22" s="246">
        <f t="shared" si="0"/>
        <v>1.5</v>
      </c>
      <c r="F22" s="246">
        <f t="shared" si="1"/>
        <v>4.9504950495049505</v>
      </c>
      <c r="H22" s="58"/>
      <c r="I22" s="58"/>
    </row>
    <row r="23" spans="2:10" ht="39.75" customHeight="1">
      <c r="B23" s="59"/>
      <c r="H23" s="56"/>
      <c r="I23" s="58"/>
      <c r="J23" s="58"/>
    </row>
    <row r="24" spans="8:10" ht="21.75" customHeight="1">
      <c r="H24" s="56"/>
      <c r="I24" s="58"/>
      <c r="J24" s="58"/>
    </row>
    <row r="25" spans="6:10" ht="14.25">
      <c r="F25" s="60"/>
      <c r="J25" s="56"/>
    </row>
    <row r="26" ht="14.25">
      <c r="J26" s="56"/>
    </row>
    <row r="27" ht="14.25">
      <c r="J27" s="56"/>
    </row>
    <row r="28" ht="14.25">
      <c r="J28" s="56"/>
    </row>
  </sheetData>
  <mergeCells count="11">
    <mergeCell ref="E13:E14"/>
    <mergeCell ref="A9:G9"/>
    <mergeCell ref="A1:G1"/>
    <mergeCell ref="A5:G5"/>
    <mergeCell ref="D13:D14"/>
    <mergeCell ref="A6:G6"/>
    <mergeCell ref="A8:G8"/>
    <mergeCell ref="A7:G7"/>
    <mergeCell ref="A13:A14"/>
    <mergeCell ref="B13:B14"/>
    <mergeCell ref="C13:C14"/>
  </mergeCells>
  <printOptions/>
  <pageMargins left="0.9055118110236221" right="0.3937007874015748" top="0.984251968503937" bottom="0.984251968503937" header="0.5118110236220472" footer="0.5118110236220472"/>
  <pageSetup horizontalDpi="300" verticalDpi="300" orientation="portrait" paperSize="9" scale="96" r:id="rId1"/>
  <headerFooter alignWithMargins="0">
    <oddFooter>&amp;C&amp;"ＭＳ 明朝,標準"－４－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C21" sqref="C21"/>
    </sheetView>
  </sheetViews>
  <sheetFormatPr defaultColWidth="9.00390625" defaultRowHeight="13.5"/>
  <cols>
    <col min="1" max="1" width="12.625" style="4" customWidth="1"/>
    <col min="2" max="7" width="11.625" style="4" customWidth="1"/>
    <col min="8" max="8" width="11.625" style="4" bestFit="1" customWidth="1"/>
    <col min="9" max="9" width="10.875" style="4" customWidth="1"/>
    <col min="10" max="16384" width="9.00390625" style="4" customWidth="1"/>
  </cols>
  <sheetData>
    <row r="1" ht="27" customHeight="1">
      <c r="A1" s="8" t="s">
        <v>114</v>
      </c>
    </row>
    <row r="2" ht="27" customHeight="1">
      <c r="A2" s="8"/>
    </row>
    <row r="3" ht="27" customHeight="1">
      <c r="A3" s="2" t="s">
        <v>98</v>
      </c>
    </row>
    <row r="4" spans="1:7" ht="27" customHeight="1">
      <c r="A4" s="11"/>
      <c r="B4" s="370" t="s">
        <v>54</v>
      </c>
      <c r="C4" s="370"/>
      <c r="D4" s="370"/>
      <c r="E4" s="370"/>
      <c r="F4" s="370"/>
      <c r="G4" s="370"/>
    </row>
    <row r="5" spans="1:8" ht="27" customHeight="1">
      <c r="A5" s="165" t="s">
        <v>80</v>
      </c>
      <c r="B5" s="155" t="s">
        <v>168</v>
      </c>
      <c r="C5" s="155" t="s">
        <v>160</v>
      </c>
      <c r="D5" s="155" t="s">
        <v>161</v>
      </c>
      <c r="E5" s="155" t="s">
        <v>162</v>
      </c>
      <c r="F5" s="155" t="s">
        <v>163</v>
      </c>
      <c r="G5" s="155" t="s">
        <v>164</v>
      </c>
      <c r="H5" s="21"/>
    </row>
    <row r="6" spans="1:7" ht="27" customHeight="1">
      <c r="A6" s="141" t="s">
        <v>11</v>
      </c>
      <c r="B6" s="45">
        <v>16117413</v>
      </c>
      <c r="C6" s="45">
        <v>16510657</v>
      </c>
      <c r="D6" s="232">
        <v>16413122</v>
      </c>
      <c r="E6" s="232">
        <v>13608470</v>
      </c>
      <c r="F6" s="232">
        <v>12124393</v>
      </c>
      <c r="G6" s="232">
        <v>14677709</v>
      </c>
    </row>
    <row r="7" spans="1:7" ht="27" customHeight="1">
      <c r="A7" s="141" t="s">
        <v>14</v>
      </c>
      <c r="B7" s="36">
        <v>108.9</v>
      </c>
      <c r="C7" s="36">
        <f>C6/B6*100</f>
        <v>102.43987046804597</v>
      </c>
      <c r="D7" s="36">
        <f>D6/C6*100</f>
        <v>99.40926033409815</v>
      </c>
      <c r="E7" s="36">
        <f>E6/D6*100</f>
        <v>82.91213578988813</v>
      </c>
      <c r="F7" s="36">
        <f>F6/E6*100</f>
        <v>89.0944610231716</v>
      </c>
      <c r="G7" s="36">
        <f>G6/F6*100</f>
        <v>121.0593305578267</v>
      </c>
    </row>
    <row r="8" spans="1:7" ht="27" customHeight="1">
      <c r="A8" s="167" t="s">
        <v>15</v>
      </c>
      <c r="B8" s="125">
        <f aca="true" t="shared" si="0" ref="B8:G8">B6/B15</f>
        <v>1169.1145364862905</v>
      </c>
      <c r="C8" s="88">
        <f t="shared" si="0"/>
        <v>1181.5269071132102</v>
      </c>
      <c r="D8" s="88">
        <f t="shared" si="0"/>
        <v>1103.996905898971</v>
      </c>
      <c r="E8" s="88">
        <f t="shared" si="0"/>
        <v>934.8402830253486</v>
      </c>
      <c r="F8" s="198">
        <f t="shared" si="0"/>
        <v>889.4067634976526</v>
      </c>
      <c r="G8" s="89">
        <f t="shared" si="0"/>
        <v>1065.3777310009436</v>
      </c>
    </row>
    <row r="9" spans="1:7" ht="27" customHeight="1">
      <c r="A9" s="156" t="s">
        <v>16</v>
      </c>
      <c r="B9" s="46">
        <f aca="true" t="shared" si="1" ref="B9:G9">B6/B17*100</f>
        <v>42.75222129724906</v>
      </c>
      <c r="C9" s="199">
        <f t="shared" si="1"/>
        <v>41.77223772714838</v>
      </c>
      <c r="D9" s="199">
        <f t="shared" si="1"/>
        <v>38.770291920671845</v>
      </c>
      <c r="E9" s="199">
        <f t="shared" si="1"/>
        <v>33.391617786164105</v>
      </c>
      <c r="F9" s="199">
        <f t="shared" si="1"/>
        <v>35.86106506040489</v>
      </c>
      <c r="G9" s="199">
        <f t="shared" si="1"/>
        <v>39.606942281006276</v>
      </c>
    </row>
    <row r="10" ht="15.75" customHeight="1">
      <c r="A10" s="39"/>
    </row>
    <row r="11" ht="13.5">
      <c r="A11" s="191"/>
    </row>
    <row r="14" ht="13.5">
      <c r="A14" s="133"/>
    </row>
    <row r="15" spans="1:7" ht="13.5" hidden="1">
      <c r="A15" s="4" t="s">
        <v>83</v>
      </c>
      <c r="B15" s="192">
        <v>13786</v>
      </c>
      <c r="C15" s="93">
        <v>13974</v>
      </c>
      <c r="D15" s="21">
        <v>14867</v>
      </c>
      <c r="E15" s="21">
        <v>14557</v>
      </c>
      <c r="F15" s="21">
        <v>13632</v>
      </c>
      <c r="G15" s="21">
        <v>13777</v>
      </c>
    </row>
    <row r="16" spans="2:4" ht="13.5" hidden="1">
      <c r="B16" s="192"/>
      <c r="C16" s="192"/>
      <c r="D16" s="93"/>
    </row>
    <row r="17" spans="1:9" ht="13.5" hidden="1">
      <c r="A17" s="329" t="s">
        <v>184</v>
      </c>
      <c r="B17" s="318">
        <v>37699592</v>
      </c>
      <c r="C17" s="319">
        <v>39525431</v>
      </c>
      <c r="D17" s="319">
        <v>42334275</v>
      </c>
      <c r="E17" s="320">
        <v>40754150</v>
      </c>
      <c r="F17" s="321">
        <v>33809350</v>
      </c>
      <c r="G17" s="321">
        <v>37058425</v>
      </c>
      <c r="H17" s="321"/>
      <c r="I17" s="21"/>
    </row>
    <row r="18" spans="7:8" ht="13.5">
      <c r="G18" s="329"/>
      <c r="H18" s="329"/>
    </row>
    <row r="19" spans="1:9" ht="13.5">
      <c r="A19" s="5"/>
      <c r="B19" s="5"/>
      <c r="C19" s="5"/>
      <c r="D19" s="5"/>
      <c r="E19" s="5"/>
      <c r="F19" s="5"/>
      <c r="G19" s="5"/>
      <c r="H19" s="5"/>
      <c r="I19" s="5"/>
    </row>
    <row r="20" spans="1:9" ht="13.5">
      <c r="A20" s="317"/>
      <c r="B20" s="5"/>
      <c r="C20" s="5"/>
      <c r="D20" s="5"/>
      <c r="E20" s="5"/>
      <c r="F20" s="5"/>
      <c r="G20" s="5"/>
      <c r="H20" s="5"/>
      <c r="I20" s="5"/>
    </row>
    <row r="21" spans="1:9" ht="13.5">
      <c r="A21" s="317"/>
      <c r="B21" s="5"/>
      <c r="C21" s="5"/>
      <c r="D21" s="5"/>
      <c r="E21" s="5"/>
      <c r="F21" s="5"/>
      <c r="G21" s="5"/>
      <c r="H21" s="5"/>
      <c r="I21" s="5"/>
    </row>
    <row r="22" spans="1:9" ht="13.5">
      <c r="A22" s="317"/>
      <c r="B22" s="5"/>
      <c r="C22" s="5"/>
      <c r="D22" s="5"/>
      <c r="E22" s="5"/>
      <c r="F22" s="5"/>
      <c r="G22" s="5"/>
      <c r="H22" s="5"/>
      <c r="I22" s="5"/>
    </row>
    <row r="23" spans="1:9" ht="13.5">
      <c r="A23" s="317"/>
      <c r="B23" s="5"/>
      <c r="C23" s="5"/>
      <c r="D23" s="5"/>
      <c r="E23" s="5"/>
      <c r="F23" s="5"/>
      <c r="G23" s="5"/>
      <c r="H23" s="5"/>
      <c r="I23" s="5"/>
    </row>
    <row r="24" spans="1:9" ht="13.5">
      <c r="A24" s="317"/>
      <c r="B24" s="5"/>
      <c r="C24" s="5"/>
      <c r="D24" s="5"/>
      <c r="E24" s="5"/>
      <c r="F24" s="5"/>
      <c r="G24" s="5"/>
      <c r="H24" s="5"/>
      <c r="I24" s="5"/>
    </row>
    <row r="25" spans="1:9" ht="13.5">
      <c r="A25" s="317"/>
      <c r="B25" s="5"/>
      <c r="C25" s="5"/>
      <c r="D25" s="5"/>
      <c r="E25" s="5"/>
      <c r="F25" s="5"/>
      <c r="G25" s="5"/>
      <c r="H25" s="5"/>
      <c r="I25" s="5"/>
    </row>
    <row r="26" spans="1:9" ht="13.5">
      <c r="A26" s="317"/>
      <c r="B26" s="5"/>
      <c r="C26" s="5"/>
      <c r="D26" s="5"/>
      <c r="E26" s="5"/>
      <c r="F26" s="5"/>
      <c r="G26" s="5"/>
      <c r="H26" s="5"/>
      <c r="I26" s="5"/>
    </row>
    <row r="27" spans="1:9" ht="13.5">
      <c r="A27" s="5"/>
      <c r="B27" s="5"/>
      <c r="C27" s="5"/>
      <c r="D27" s="5"/>
      <c r="E27" s="5"/>
      <c r="F27" s="5"/>
      <c r="G27" s="5"/>
      <c r="H27" s="5"/>
      <c r="I27" s="5"/>
    </row>
    <row r="28" spans="1:9" ht="13.5">
      <c r="A28" s="5"/>
      <c r="B28" s="5"/>
      <c r="C28" s="5"/>
      <c r="D28" s="5"/>
      <c r="E28" s="5"/>
      <c r="F28" s="5"/>
      <c r="G28" s="5"/>
      <c r="H28" s="5"/>
      <c r="I28" s="5"/>
    </row>
  </sheetData>
  <mergeCells count="1">
    <mergeCell ref="B4:G4"/>
  </mergeCells>
  <printOptions/>
  <pageMargins left="0.75" right="0.58" top="1" bottom="1" header="0.512" footer="0.512"/>
  <pageSetup horizontalDpi="300" verticalDpi="300" orientation="portrait" paperSize="9" scale="92" r:id="rId2"/>
  <headerFooter alignWithMargins="0">
    <oddFooter>&amp;C－１３－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43" sqref="A43"/>
    </sheetView>
  </sheetViews>
  <sheetFormatPr defaultColWidth="9.00390625" defaultRowHeight="13.5"/>
  <cols>
    <col min="1" max="2" width="13.50390625" style="4" customWidth="1"/>
    <col min="3" max="3" width="11.125" style="4" customWidth="1"/>
    <col min="4" max="4" width="13.875" style="4" customWidth="1"/>
    <col min="5" max="5" width="11.125" style="4" customWidth="1"/>
    <col min="6" max="6" width="13.875" style="4" customWidth="1"/>
    <col min="7" max="7" width="11.25390625" style="4" customWidth="1"/>
    <col min="8" max="8" width="9.00390625" style="4" customWidth="1"/>
    <col min="9" max="9" width="9.50390625" style="4" bestFit="1" customWidth="1"/>
    <col min="10" max="16384" width="9.00390625" style="4" customWidth="1"/>
  </cols>
  <sheetData>
    <row r="1" spans="1:7" s="25" customFormat="1" ht="27.75" customHeight="1">
      <c r="A1" s="2" t="s">
        <v>99</v>
      </c>
      <c r="B1" s="1"/>
      <c r="C1" s="1"/>
      <c r="D1" s="1"/>
      <c r="E1" s="1"/>
      <c r="F1" s="1"/>
      <c r="G1" s="68"/>
    </row>
    <row r="2" spans="1:7" ht="27.75" customHeight="1">
      <c r="A2" s="348" t="s">
        <v>31</v>
      </c>
      <c r="B2" s="350" t="s">
        <v>159</v>
      </c>
      <c r="C2" s="351"/>
      <c r="D2" s="350" t="s">
        <v>146</v>
      </c>
      <c r="E2" s="351"/>
      <c r="F2" s="350" t="s">
        <v>49</v>
      </c>
      <c r="G2" s="359"/>
    </row>
    <row r="3" spans="1:7" ht="27.75" customHeight="1">
      <c r="A3" s="349"/>
      <c r="B3" s="151" t="s">
        <v>45</v>
      </c>
      <c r="C3" s="152" t="s">
        <v>1</v>
      </c>
      <c r="D3" s="151" t="s">
        <v>45</v>
      </c>
      <c r="E3" s="152" t="s">
        <v>1</v>
      </c>
      <c r="F3" s="281" t="s">
        <v>46</v>
      </c>
      <c r="G3" s="154" t="s">
        <v>35</v>
      </c>
    </row>
    <row r="4" spans="1:7" s="1" customFormat="1" ht="27.75" customHeight="1">
      <c r="A4" s="201" t="s">
        <v>93</v>
      </c>
      <c r="B4" s="97">
        <v>14677709</v>
      </c>
      <c r="C4" s="235">
        <v>100</v>
      </c>
      <c r="D4" s="97">
        <v>12124393</v>
      </c>
      <c r="E4" s="235">
        <v>100</v>
      </c>
      <c r="F4" s="227">
        <f aca="true" t="shared" si="0" ref="F4:F9">B4-D4</f>
        <v>2553316</v>
      </c>
      <c r="G4" s="228">
        <f aca="true" t="shared" si="1" ref="G4:G9">F4/D4*100</f>
        <v>21.059330557826687</v>
      </c>
    </row>
    <row r="5" spans="1:9" ht="27.75" customHeight="1">
      <c r="A5" s="168" t="s">
        <v>6</v>
      </c>
      <c r="B5" s="43">
        <v>537201</v>
      </c>
      <c r="C5" s="66">
        <f>B5/$B$4*100</f>
        <v>3.659978542972885</v>
      </c>
      <c r="D5" s="43">
        <v>656813</v>
      </c>
      <c r="E5" s="66">
        <f>D5/$D4*100</f>
        <v>5.417285632361142</v>
      </c>
      <c r="F5" s="44">
        <f t="shared" si="0"/>
        <v>-119612</v>
      </c>
      <c r="G5" s="135">
        <f t="shared" si="1"/>
        <v>-18.210967200710098</v>
      </c>
      <c r="I5" s="192"/>
    </row>
    <row r="6" spans="1:7" ht="27.75" customHeight="1">
      <c r="A6" s="168" t="s">
        <v>50</v>
      </c>
      <c r="B6" s="43">
        <v>942710</v>
      </c>
      <c r="C6" s="66">
        <f>B6/$B$4*100</f>
        <v>6.422732594030853</v>
      </c>
      <c r="D6" s="43">
        <v>876153</v>
      </c>
      <c r="E6" s="66">
        <f>D6/$D$4*100</f>
        <v>7.226365888997495</v>
      </c>
      <c r="F6" s="44">
        <f t="shared" si="0"/>
        <v>66557</v>
      </c>
      <c r="G6" s="135">
        <f t="shared" si="1"/>
        <v>7.596504263524749</v>
      </c>
    </row>
    <row r="7" spans="1:7" ht="27.75" customHeight="1">
      <c r="A7" s="168" t="s">
        <v>51</v>
      </c>
      <c r="B7" s="234">
        <v>800075</v>
      </c>
      <c r="C7" s="66">
        <f>B7/$B$4*100</f>
        <v>5.4509528700970975</v>
      </c>
      <c r="D7" s="234">
        <v>869897</v>
      </c>
      <c r="E7" s="66">
        <f>D7/$D$4*100</f>
        <v>7.174767429594207</v>
      </c>
      <c r="F7" s="44">
        <f t="shared" si="0"/>
        <v>-69822</v>
      </c>
      <c r="G7" s="135">
        <f t="shared" si="1"/>
        <v>-8.02646750132487</v>
      </c>
    </row>
    <row r="8" spans="1:7" ht="27.75" customHeight="1">
      <c r="A8" s="168" t="s">
        <v>52</v>
      </c>
      <c r="B8" s="234">
        <v>3141175</v>
      </c>
      <c r="C8" s="66">
        <f>B8/$B$4*100</f>
        <v>21.40098975936912</v>
      </c>
      <c r="D8" s="234">
        <v>2456340</v>
      </c>
      <c r="E8" s="66">
        <f>D8/$D$4*100</f>
        <v>20.25948845439108</v>
      </c>
      <c r="F8" s="44">
        <f t="shared" si="0"/>
        <v>684835</v>
      </c>
      <c r="G8" s="135">
        <f t="shared" si="1"/>
        <v>27.880301586913863</v>
      </c>
    </row>
    <row r="9" spans="1:7" ht="27.75" customHeight="1">
      <c r="A9" s="340" t="s">
        <v>181</v>
      </c>
      <c r="B9" s="341">
        <v>1246550</v>
      </c>
      <c r="C9" s="342">
        <f>B9/$B$4*100</f>
        <v>8.492810424297144</v>
      </c>
      <c r="D9" s="234">
        <v>1320088</v>
      </c>
      <c r="E9" s="339">
        <f>D9/$D$4*100</f>
        <v>10.887868778255537</v>
      </c>
      <c r="F9" s="334">
        <f t="shared" si="0"/>
        <v>-73538</v>
      </c>
      <c r="G9" s="343">
        <f t="shared" si="1"/>
        <v>-5.570689226778821</v>
      </c>
    </row>
    <row r="10" spans="1:7" ht="27.75" customHeight="1">
      <c r="A10" s="340" t="s">
        <v>182</v>
      </c>
      <c r="B10" s="341" t="s">
        <v>141</v>
      </c>
      <c r="C10" s="338" t="s">
        <v>141</v>
      </c>
      <c r="D10" s="328">
        <v>4112899</v>
      </c>
      <c r="E10" s="339">
        <f>D10/$D$4*100</f>
        <v>33.92251471888119</v>
      </c>
      <c r="F10" s="334" t="s">
        <v>141</v>
      </c>
      <c r="G10" s="337" t="s">
        <v>141</v>
      </c>
    </row>
    <row r="11" spans="1:7" ht="27.75" customHeight="1">
      <c r="A11" s="168" t="s">
        <v>53</v>
      </c>
      <c r="B11" s="42">
        <v>1836009</v>
      </c>
      <c r="C11" s="66">
        <f>B11/$B$4*100</f>
        <v>12.508825457705969</v>
      </c>
      <c r="D11" s="42" t="s">
        <v>141</v>
      </c>
      <c r="E11" s="48" t="s">
        <v>141</v>
      </c>
      <c r="F11" s="42" t="s">
        <v>141</v>
      </c>
      <c r="G11" s="275" t="s">
        <v>141</v>
      </c>
    </row>
    <row r="12" spans="1:7" ht="27.75" customHeight="1">
      <c r="A12" s="169" t="s">
        <v>7</v>
      </c>
      <c r="B12" s="42" t="s">
        <v>141</v>
      </c>
      <c r="C12" s="48" t="s">
        <v>141</v>
      </c>
      <c r="D12" s="42" t="s">
        <v>141</v>
      </c>
      <c r="E12" s="48" t="s">
        <v>141</v>
      </c>
      <c r="F12" s="42" t="s">
        <v>141</v>
      </c>
      <c r="G12" s="276" t="s">
        <v>141</v>
      </c>
    </row>
    <row r="13" spans="1:7" s="224" customFormat="1" ht="27.75" customHeight="1">
      <c r="A13" s="371"/>
      <c r="B13" s="372"/>
      <c r="C13" s="372"/>
      <c r="D13" s="372"/>
      <c r="E13" s="372"/>
      <c r="F13" s="372"/>
      <c r="G13" s="372"/>
    </row>
    <row r="14" spans="2:6" ht="18" customHeight="1">
      <c r="B14" s="192"/>
      <c r="C14" s="195"/>
      <c r="D14" s="192"/>
      <c r="E14" s="195"/>
      <c r="F14" s="34"/>
    </row>
    <row r="15" spans="1:5" ht="18" customHeight="1">
      <c r="A15" s="16"/>
      <c r="B15" s="217"/>
      <c r="C15" s="32"/>
      <c r="D15" s="217"/>
      <c r="E15" s="32"/>
    </row>
    <row r="16" spans="1:5" ht="18" customHeight="1">
      <c r="A16" s="110"/>
      <c r="B16" s="192"/>
      <c r="C16" s="195"/>
      <c r="D16" s="192"/>
      <c r="E16" s="195"/>
    </row>
  </sheetData>
  <mergeCells count="5">
    <mergeCell ref="A13:G13"/>
    <mergeCell ref="A2:A3"/>
    <mergeCell ref="B2:C2"/>
    <mergeCell ref="D2:E2"/>
    <mergeCell ref="F2:G2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9"/>
  <sheetViews>
    <sheetView workbookViewId="0" topLeftCell="A1">
      <selection activeCell="A43" sqref="A43"/>
    </sheetView>
  </sheetViews>
  <sheetFormatPr defaultColWidth="9.00390625" defaultRowHeight="13.5"/>
  <cols>
    <col min="1" max="1" width="3.625" style="4" customWidth="1"/>
    <col min="2" max="2" width="13.625" style="4" customWidth="1"/>
    <col min="3" max="3" width="13.625" style="5" customWidth="1"/>
    <col min="4" max="4" width="10.375" style="29" customWidth="1"/>
    <col min="5" max="5" width="13.625" style="5" customWidth="1"/>
    <col min="6" max="6" width="10.375" style="29" customWidth="1"/>
    <col min="7" max="7" width="15.00390625" style="4" customWidth="1"/>
    <col min="8" max="8" width="10.375" style="4" customWidth="1"/>
    <col min="9" max="16384" width="9.00390625" style="4" customWidth="1"/>
  </cols>
  <sheetData>
    <row r="1" spans="1:9" ht="27.75" customHeight="1">
      <c r="A1" s="2" t="s">
        <v>100</v>
      </c>
      <c r="B1" s="3"/>
      <c r="C1" s="27"/>
      <c r="D1" s="28"/>
      <c r="E1" s="27"/>
      <c r="F1" s="28"/>
      <c r="G1" s="3"/>
      <c r="H1" s="9"/>
      <c r="I1" s="16"/>
    </row>
    <row r="2" spans="1:9" ht="27.75" customHeight="1">
      <c r="A2" s="377" t="s">
        <v>48</v>
      </c>
      <c r="B2" s="378"/>
      <c r="C2" s="381" t="s">
        <v>159</v>
      </c>
      <c r="D2" s="382"/>
      <c r="E2" s="381" t="s">
        <v>146</v>
      </c>
      <c r="F2" s="382"/>
      <c r="G2" s="373" t="s">
        <v>49</v>
      </c>
      <c r="H2" s="374"/>
      <c r="I2" s="16"/>
    </row>
    <row r="3" spans="1:9" ht="27.75" customHeight="1">
      <c r="A3" s="379"/>
      <c r="B3" s="380"/>
      <c r="C3" s="171" t="s">
        <v>45</v>
      </c>
      <c r="D3" s="172" t="s">
        <v>1</v>
      </c>
      <c r="E3" s="171" t="s">
        <v>45</v>
      </c>
      <c r="F3" s="172" t="s">
        <v>1</v>
      </c>
      <c r="G3" s="282" t="s">
        <v>46</v>
      </c>
      <c r="H3" s="173" t="s">
        <v>35</v>
      </c>
      <c r="I3" s="16"/>
    </row>
    <row r="4" spans="1:9" s="25" customFormat="1" ht="27.75" customHeight="1">
      <c r="A4" s="375" t="s">
        <v>18</v>
      </c>
      <c r="B4" s="376"/>
      <c r="C4" s="49">
        <v>14677709</v>
      </c>
      <c r="D4" s="26">
        <v>100</v>
      </c>
      <c r="E4" s="49">
        <v>12124393</v>
      </c>
      <c r="F4" s="26">
        <v>100</v>
      </c>
      <c r="G4" s="49">
        <f>C4-E4</f>
        <v>2553316</v>
      </c>
      <c r="H4" s="136">
        <f>G4/E4*100</f>
        <v>21.059330557826687</v>
      </c>
      <c r="I4" s="103"/>
    </row>
    <row r="5" spans="1:9" ht="27.75" customHeight="1">
      <c r="A5" s="174">
        <v>9</v>
      </c>
      <c r="B5" s="175" t="s">
        <v>117</v>
      </c>
      <c r="C5" s="47">
        <v>430351</v>
      </c>
      <c r="D5" s="41">
        <f aca="true" t="shared" si="0" ref="D5:D12">C5/$C$4*100</f>
        <v>2.9320038978835186</v>
      </c>
      <c r="E5" s="47">
        <v>413762</v>
      </c>
      <c r="F5" s="41">
        <f aca="true" t="shared" si="1" ref="F5:F12">E5/$E$4*100</f>
        <v>3.4126409462312877</v>
      </c>
      <c r="G5" s="292">
        <f aca="true" t="shared" si="2" ref="G5:G17">C5-E5</f>
        <v>16589</v>
      </c>
      <c r="H5" s="135">
        <f aca="true" t="shared" si="3" ref="H5:H17">G5/E5*100</f>
        <v>4.0093096997791</v>
      </c>
      <c r="I5" s="16"/>
    </row>
    <row r="6" spans="1:9" ht="27.75" customHeight="1">
      <c r="A6" s="174">
        <v>10</v>
      </c>
      <c r="B6" s="175" t="s">
        <v>118</v>
      </c>
      <c r="C6" s="42">
        <v>155258</v>
      </c>
      <c r="D6" s="41">
        <f t="shared" si="0"/>
        <v>1.0577808839240512</v>
      </c>
      <c r="E6" s="42">
        <v>89296</v>
      </c>
      <c r="F6" s="41">
        <f t="shared" si="1"/>
        <v>0.7364987261630335</v>
      </c>
      <c r="G6" s="292">
        <f t="shared" si="2"/>
        <v>65962</v>
      </c>
      <c r="H6" s="135">
        <f t="shared" si="3"/>
        <v>73.86893029922953</v>
      </c>
      <c r="I6" s="16"/>
    </row>
    <row r="7" spans="1:9" ht="27.75" customHeight="1">
      <c r="A7" s="174">
        <v>11</v>
      </c>
      <c r="B7" s="175" t="s">
        <v>119</v>
      </c>
      <c r="C7" s="330">
        <v>27408</v>
      </c>
      <c r="D7" s="41">
        <f t="shared" si="0"/>
        <v>0.18673213919147735</v>
      </c>
      <c r="E7" s="330">
        <v>55530</v>
      </c>
      <c r="F7" s="41">
        <f t="shared" si="1"/>
        <v>0.4580023098888332</v>
      </c>
      <c r="G7" s="292">
        <f t="shared" si="2"/>
        <v>-28122</v>
      </c>
      <c r="H7" s="135">
        <f t="shared" si="3"/>
        <v>-50.64289573203674</v>
      </c>
      <c r="I7" s="16"/>
    </row>
    <row r="8" spans="1:9" ht="27.75" customHeight="1">
      <c r="A8" s="174">
        <v>12</v>
      </c>
      <c r="B8" s="175" t="s">
        <v>120</v>
      </c>
      <c r="C8" s="47">
        <v>385901</v>
      </c>
      <c r="D8" s="41">
        <f t="shared" si="0"/>
        <v>2.6291637203053964</v>
      </c>
      <c r="E8" s="47">
        <v>612999</v>
      </c>
      <c r="F8" s="41">
        <f t="shared" si="1"/>
        <v>5.055914964155319</v>
      </c>
      <c r="G8" s="292">
        <f t="shared" si="2"/>
        <v>-227098</v>
      </c>
      <c r="H8" s="135">
        <f t="shared" si="3"/>
        <v>-37.047042491097045</v>
      </c>
      <c r="I8" s="16"/>
    </row>
    <row r="9" spans="1:9" ht="27.75" customHeight="1">
      <c r="A9" s="174">
        <v>13</v>
      </c>
      <c r="B9" s="175" t="s">
        <v>121</v>
      </c>
      <c r="C9" s="47">
        <v>365284</v>
      </c>
      <c r="D9" s="41">
        <f t="shared" si="0"/>
        <v>2.4886990197175867</v>
      </c>
      <c r="E9" s="47">
        <v>373447</v>
      </c>
      <c r="F9" s="41">
        <f t="shared" si="1"/>
        <v>3.0801294547281666</v>
      </c>
      <c r="G9" s="292">
        <f t="shared" si="2"/>
        <v>-8163</v>
      </c>
      <c r="H9" s="135">
        <f t="shared" si="3"/>
        <v>-2.185852343170517</v>
      </c>
      <c r="I9" s="16"/>
    </row>
    <row r="10" spans="1:9" ht="27.75" customHeight="1">
      <c r="A10" s="174">
        <v>14</v>
      </c>
      <c r="B10" s="175" t="s">
        <v>122</v>
      </c>
      <c r="C10" s="47">
        <v>39156</v>
      </c>
      <c r="D10" s="41">
        <f t="shared" si="0"/>
        <v>0.2667718783633059</v>
      </c>
      <c r="E10" s="47">
        <v>47437</v>
      </c>
      <c r="F10" s="41">
        <f t="shared" si="1"/>
        <v>0.391252576520738</v>
      </c>
      <c r="G10" s="292">
        <f t="shared" si="2"/>
        <v>-8281</v>
      </c>
      <c r="H10" s="135">
        <f t="shared" si="3"/>
        <v>-17.456837489723213</v>
      </c>
      <c r="I10" s="16"/>
    </row>
    <row r="11" spans="1:9" ht="27.75" customHeight="1">
      <c r="A11" s="174">
        <v>15</v>
      </c>
      <c r="B11" s="175" t="s">
        <v>123</v>
      </c>
      <c r="C11" s="47">
        <v>127328</v>
      </c>
      <c r="D11" s="41">
        <f t="shared" si="0"/>
        <v>0.8674923313985854</v>
      </c>
      <c r="E11" s="47">
        <v>153101</v>
      </c>
      <c r="F11" s="41">
        <f t="shared" si="1"/>
        <v>1.2627518754959526</v>
      </c>
      <c r="G11" s="292">
        <f t="shared" si="2"/>
        <v>-25773</v>
      </c>
      <c r="H11" s="135">
        <f t="shared" si="3"/>
        <v>-16.833985408325223</v>
      </c>
      <c r="I11" s="16"/>
    </row>
    <row r="12" spans="1:9" ht="27.75" customHeight="1">
      <c r="A12" s="174">
        <v>16</v>
      </c>
      <c r="B12" s="175" t="s">
        <v>124</v>
      </c>
      <c r="C12" s="47">
        <v>5564132</v>
      </c>
      <c r="D12" s="41">
        <f t="shared" si="0"/>
        <v>37.908722675998</v>
      </c>
      <c r="E12" s="47">
        <v>3502968</v>
      </c>
      <c r="F12" s="41">
        <f t="shared" si="1"/>
        <v>28.891904114292565</v>
      </c>
      <c r="G12" s="292">
        <f t="shared" si="2"/>
        <v>2061164</v>
      </c>
      <c r="H12" s="135">
        <f t="shared" si="3"/>
        <v>58.84050325324125</v>
      </c>
      <c r="I12" s="16"/>
    </row>
    <row r="13" spans="1:9" ht="27.75" customHeight="1">
      <c r="A13" s="174">
        <v>17</v>
      </c>
      <c r="B13" s="175" t="s">
        <v>125</v>
      </c>
      <c r="C13" s="42" t="s">
        <v>141</v>
      </c>
      <c r="D13" s="48" t="s">
        <v>141</v>
      </c>
      <c r="E13" s="42" t="s">
        <v>141</v>
      </c>
      <c r="F13" s="48" t="s">
        <v>141</v>
      </c>
      <c r="G13" s="324" t="s">
        <v>171</v>
      </c>
      <c r="H13" s="325" t="s">
        <v>171</v>
      </c>
      <c r="I13" s="16"/>
    </row>
    <row r="14" spans="1:9" ht="27.75" customHeight="1">
      <c r="A14" s="174">
        <v>18</v>
      </c>
      <c r="B14" s="175" t="s">
        <v>126</v>
      </c>
      <c r="C14" s="42">
        <v>2269626</v>
      </c>
      <c r="D14" s="41">
        <f>C14/$C$4*100</f>
        <v>15.463080784610186</v>
      </c>
      <c r="E14" s="42">
        <v>1803032</v>
      </c>
      <c r="F14" s="41">
        <f>E14/$E$4*100</f>
        <v>14.871111485746132</v>
      </c>
      <c r="G14" s="292">
        <f t="shared" si="2"/>
        <v>466594</v>
      </c>
      <c r="H14" s="135">
        <f t="shared" si="3"/>
        <v>25.87829833303014</v>
      </c>
      <c r="I14" s="16"/>
    </row>
    <row r="15" spans="1:9" ht="27.75" customHeight="1">
      <c r="A15" s="174">
        <v>19</v>
      </c>
      <c r="B15" s="175" t="s">
        <v>127</v>
      </c>
      <c r="C15" s="262">
        <v>193855</v>
      </c>
      <c r="D15" s="41">
        <f>C15/$C$4*100</f>
        <v>1.3207442660159021</v>
      </c>
      <c r="E15" s="262" t="s">
        <v>141</v>
      </c>
      <c r="F15" s="270" t="s">
        <v>141</v>
      </c>
      <c r="G15" s="324" t="s">
        <v>171</v>
      </c>
      <c r="H15" s="325" t="s">
        <v>171</v>
      </c>
      <c r="I15" s="16"/>
    </row>
    <row r="16" spans="1:9" ht="27.75" customHeight="1">
      <c r="A16" s="174">
        <v>20</v>
      </c>
      <c r="B16" s="175" t="s">
        <v>128</v>
      </c>
      <c r="C16" s="262" t="s">
        <v>64</v>
      </c>
      <c r="D16" s="270" t="s">
        <v>64</v>
      </c>
      <c r="E16" s="262" t="s">
        <v>64</v>
      </c>
      <c r="F16" s="270" t="s">
        <v>64</v>
      </c>
      <c r="G16" s="38" t="s">
        <v>64</v>
      </c>
      <c r="H16" s="233" t="s">
        <v>64</v>
      </c>
      <c r="I16" s="16"/>
    </row>
    <row r="17" spans="1:9" ht="27.75" customHeight="1">
      <c r="A17" s="174">
        <v>21</v>
      </c>
      <c r="B17" s="175" t="s">
        <v>129</v>
      </c>
      <c r="C17" s="330">
        <v>366178</v>
      </c>
      <c r="D17" s="41">
        <f>C17/$C$4*100</f>
        <v>2.494789888530969</v>
      </c>
      <c r="E17" s="330">
        <v>322755</v>
      </c>
      <c r="F17" s="41">
        <f aca="true" t="shared" si="4" ref="F17:F23">E17/$E$4*100</f>
        <v>2.662030173386824</v>
      </c>
      <c r="G17" s="292">
        <f t="shared" si="2"/>
        <v>43423</v>
      </c>
      <c r="H17" s="135">
        <f t="shared" si="3"/>
        <v>13.453858189648496</v>
      </c>
      <c r="I17" s="16"/>
    </row>
    <row r="18" spans="1:9" ht="27.75" customHeight="1">
      <c r="A18" s="174">
        <v>22</v>
      </c>
      <c r="B18" s="175" t="s">
        <v>130</v>
      </c>
      <c r="C18" s="47">
        <v>40540</v>
      </c>
      <c r="D18" s="41">
        <f>C18/$C$4*100</f>
        <v>0.2762011428350296</v>
      </c>
      <c r="E18" s="47">
        <v>47759</v>
      </c>
      <c r="F18" s="41">
        <f t="shared" si="4"/>
        <v>0.39390837957826014</v>
      </c>
      <c r="G18" s="292">
        <f>C18-E18</f>
        <v>-7219</v>
      </c>
      <c r="H18" s="135">
        <f>G18/E18*100</f>
        <v>-15.115475617161165</v>
      </c>
      <c r="I18" s="16"/>
    </row>
    <row r="19" spans="1:9" ht="27.75" customHeight="1">
      <c r="A19" s="174">
        <v>23</v>
      </c>
      <c r="B19" s="175" t="s">
        <v>131</v>
      </c>
      <c r="C19" s="47">
        <v>-723266</v>
      </c>
      <c r="D19" s="41">
        <f>C19/$C$4*100</f>
        <v>-4.9276491310735215</v>
      </c>
      <c r="E19" s="47">
        <v>-1064542</v>
      </c>
      <c r="F19" s="41">
        <f t="shared" si="4"/>
        <v>-8.78016738652401</v>
      </c>
      <c r="G19" s="292">
        <f>C19-E19</f>
        <v>341276</v>
      </c>
      <c r="H19" s="135">
        <f>G19/E19*100</f>
        <v>-32.05848148781354</v>
      </c>
      <c r="I19" s="16"/>
    </row>
    <row r="20" spans="1:9" ht="27.75" customHeight="1">
      <c r="A20" s="174">
        <v>24</v>
      </c>
      <c r="B20" s="175" t="s">
        <v>132</v>
      </c>
      <c r="C20" s="47">
        <v>923985</v>
      </c>
      <c r="D20" s="41">
        <f aca="true" t="shared" si="5" ref="D20:D27">C20/$C$4*100</f>
        <v>6.295158188515661</v>
      </c>
      <c r="E20" s="47">
        <v>809731</v>
      </c>
      <c r="F20" s="41">
        <f t="shared" si="4"/>
        <v>6.678528153945522</v>
      </c>
      <c r="G20" s="292">
        <f aca="true" t="shared" si="6" ref="G20:G27">C20-E20</f>
        <v>114254</v>
      </c>
      <c r="H20" s="135">
        <f aca="true" t="shared" si="7" ref="H20:H27">G20/E20*100</f>
        <v>14.110118051550453</v>
      </c>
      <c r="I20" s="16"/>
    </row>
    <row r="21" spans="1:9" ht="27.75" customHeight="1">
      <c r="A21" s="174">
        <v>25</v>
      </c>
      <c r="B21" s="175" t="s">
        <v>133</v>
      </c>
      <c r="C21" s="47">
        <v>229867</v>
      </c>
      <c r="D21" s="41">
        <f t="shared" si="5"/>
        <v>1.5660959077469105</v>
      </c>
      <c r="E21" s="47">
        <v>172217</v>
      </c>
      <c r="F21" s="41">
        <f t="shared" si="4"/>
        <v>1.420417500488478</v>
      </c>
      <c r="G21" s="292">
        <f t="shared" si="6"/>
        <v>57650</v>
      </c>
      <c r="H21" s="135">
        <f t="shared" si="7"/>
        <v>33.475208603099574</v>
      </c>
      <c r="I21" s="16"/>
    </row>
    <row r="22" spans="1:9" ht="27.75" customHeight="1">
      <c r="A22" s="174">
        <v>26</v>
      </c>
      <c r="B22" s="175" t="s">
        <v>134</v>
      </c>
      <c r="C22" s="47">
        <v>454098</v>
      </c>
      <c r="D22" s="41">
        <f t="shared" si="5"/>
        <v>3.09379345237053</v>
      </c>
      <c r="E22" s="47">
        <v>214904</v>
      </c>
      <c r="F22" s="41">
        <f t="shared" si="4"/>
        <v>1.7724928579929733</v>
      </c>
      <c r="G22" s="292">
        <f t="shared" si="6"/>
        <v>239194</v>
      </c>
      <c r="H22" s="135">
        <f t="shared" si="7"/>
        <v>111.30272121505416</v>
      </c>
      <c r="I22" s="16"/>
    </row>
    <row r="23" spans="1:9" ht="27.75" customHeight="1">
      <c r="A23" s="174">
        <v>27</v>
      </c>
      <c r="B23" s="175" t="s">
        <v>135</v>
      </c>
      <c r="C23" s="47">
        <v>1568751</v>
      </c>
      <c r="D23" s="41">
        <f t="shared" si="5"/>
        <v>10.687982709018144</v>
      </c>
      <c r="E23" s="47">
        <v>1397062</v>
      </c>
      <c r="F23" s="41">
        <f t="shared" si="4"/>
        <v>11.522737674372648</v>
      </c>
      <c r="G23" s="292">
        <f t="shared" si="6"/>
        <v>171689</v>
      </c>
      <c r="H23" s="135">
        <f t="shared" si="7"/>
        <v>12.289289952772318</v>
      </c>
      <c r="I23" s="16"/>
    </row>
    <row r="24" spans="1:9" ht="27.75" customHeight="1">
      <c r="A24" s="174">
        <v>28</v>
      </c>
      <c r="B24" s="175" t="s">
        <v>136</v>
      </c>
      <c r="C24" s="47">
        <v>321166</v>
      </c>
      <c r="D24" s="41">
        <f t="shared" si="5"/>
        <v>2.1881207755243</v>
      </c>
      <c r="E24" s="47">
        <v>1202334</v>
      </c>
      <c r="F24" s="41">
        <f>E24/$C$4*100</f>
        <v>8.191564500972188</v>
      </c>
      <c r="G24" s="292">
        <f t="shared" si="6"/>
        <v>-881168</v>
      </c>
      <c r="H24" s="135">
        <f t="shared" si="7"/>
        <v>-73.28812127079497</v>
      </c>
      <c r="I24" s="16"/>
    </row>
    <row r="25" spans="1:9" ht="27.75" customHeight="1">
      <c r="A25" s="174">
        <v>29</v>
      </c>
      <c r="B25" s="175" t="s">
        <v>137</v>
      </c>
      <c r="C25" s="47">
        <v>544088</v>
      </c>
      <c r="D25" s="41">
        <f t="shared" si="5"/>
        <v>3.7069000346034926</v>
      </c>
      <c r="E25" s="47">
        <v>728560</v>
      </c>
      <c r="F25" s="41">
        <f>E25/$E$4*100</f>
        <v>6.009043091889218</v>
      </c>
      <c r="G25" s="292">
        <f t="shared" si="6"/>
        <v>-184472</v>
      </c>
      <c r="H25" s="135">
        <f t="shared" si="7"/>
        <v>-25.32008345228945</v>
      </c>
      <c r="I25" s="16"/>
    </row>
    <row r="26" spans="1:9" ht="27.75" customHeight="1">
      <c r="A26" s="174">
        <v>30</v>
      </c>
      <c r="B26" s="175" t="s">
        <v>138</v>
      </c>
      <c r="C26" s="47">
        <v>181048</v>
      </c>
      <c r="D26" s="41">
        <f t="shared" si="5"/>
        <v>1.2334895043906375</v>
      </c>
      <c r="E26" s="47">
        <v>187407</v>
      </c>
      <c r="F26" s="41">
        <f>E26/$E$4*100</f>
        <v>1.545702122984631</v>
      </c>
      <c r="G26" s="292">
        <f t="shared" si="6"/>
        <v>-6359</v>
      </c>
      <c r="H26" s="135">
        <f t="shared" si="7"/>
        <v>-3.393149668902442</v>
      </c>
      <c r="I26" s="16"/>
    </row>
    <row r="27" spans="1:9" ht="27.75" customHeight="1">
      <c r="A27" s="174">
        <v>31</v>
      </c>
      <c r="B27" s="175" t="s">
        <v>139</v>
      </c>
      <c r="C27" s="47">
        <v>1117136</v>
      </c>
      <c r="D27" s="41">
        <f t="shared" si="5"/>
        <v>7.611106065667332</v>
      </c>
      <c r="E27" s="47">
        <v>804333</v>
      </c>
      <c r="F27" s="41">
        <f>E27/$E$4*100</f>
        <v>6.634006337471905</v>
      </c>
      <c r="G27" s="292">
        <f t="shared" si="6"/>
        <v>312803</v>
      </c>
      <c r="H27" s="135">
        <f t="shared" si="7"/>
        <v>38.889738454097994</v>
      </c>
      <c r="I27" s="16"/>
    </row>
    <row r="28" spans="1:9" ht="27.75" customHeight="1">
      <c r="A28" s="170">
        <v>32</v>
      </c>
      <c r="B28" s="176" t="s">
        <v>140</v>
      </c>
      <c r="C28" s="323" t="s">
        <v>171</v>
      </c>
      <c r="D28" s="322" t="s">
        <v>171</v>
      </c>
      <c r="E28" s="127">
        <v>64667</v>
      </c>
      <c r="F28" s="128">
        <f>E28/$E$4*100</f>
        <v>0.5333627836049195</v>
      </c>
      <c r="G28" s="323" t="s">
        <v>171</v>
      </c>
      <c r="H28" s="322" t="s">
        <v>171</v>
      </c>
      <c r="I28" s="16"/>
    </row>
    <row r="29" spans="1:8" s="258" customFormat="1" ht="15.75" customHeight="1">
      <c r="A29" s="263"/>
      <c r="B29" s="263"/>
      <c r="C29" s="263"/>
      <c r="D29" s="263"/>
      <c r="E29" s="263"/>
      <c r="F29" s="263"/>
      <c r="G29" s="263"/>
      <c r="H29" s="263"/>
    </row>
    <row r="30" spans="1:2" ht="13.5">
      <c r="A30" s="16"/>
      <c r="B30" s="16"/>
    </row>
    <row r="31" spans="1:2" ht="13.5">
      <c r="A31" s="16"/>
      <c r="B31" s="16"/>
    </row>
    <row r="32" spans="1:2" ht="13.5">
      <c r="A32" s="16"/>
      <c r="B32" s="16"/>
    </row>
    <row r="33" spans="1:2" ht="13.5">
      <c r="A33" s="16"/>
      <c r="B33" s="16"/>
    </row>
    <row r="34" spans="1:2" ht="13.5">
      <c r="A34" s="16"/>
      <c r="B34" s="16"/>
    </row>
    <row r="35" spans="1:2" ht="13.5">
      <c r="A35" s="16"/>
      <c r="B35" s="16"/>
    </row>
    <row r="36" spans="1:2" ht="13.5">
      <c r="A36" s="16"/>
      <c r="B36" s="16"/>
    </row>
    <row r="37" spans="1:2" ht="13.5">
      <c r="A37" s="16"/>
      <c r="B37" s="16"/>
    </row>
    <row r="38" spans="1:2" ht="13.5">
      <c r="A38" s="16"/>
      <c r="B38" s="16"/>
    </row>
    <row r="39" spans="1:2" ht="13.5">
      <c r="A39" s="16"/>
      <c r="B39" s="16"/>
    </row>
    <row r="40" spans="1:2" ht="13.5">
      <c r="A40" s="16"/>
      <c r="B40" s="16"/>
    </row>
    <row r="41" spans="1:2" ht="13.5">
      <c r="A41" s="16"/>
      <c r="B41" s="16"/>
    </row>
    <row r="42" spans="1:2" ht="13.5">
      <c r="A42" s="16"/>
      <c r="B42" s="16"/>
    </row>
    <row r="43" spans="1:2" ht="13.5">
      <c r="A43" s="16"/>
      <c r="B43" s="16"/>
    </row>
    <row r="44" spans="1:2" ht="13.5">
      <c r="A44" s="16"/>
      <c r="B44" s="16"/>
    </row>
    <row r="45" spans="1:2" ht="13.5">
      <c r="A45" s="16"/>
      <c r="B45" s="16"/>
    </row>
    <row r="46" spans="1:2" ht="13.5">
      <c r="A46" s="16"/>
      <c r="B46" s="16"/>
    </row>
    <row r="47" spans="1:2" ht="13.5">
      <c r="A47" s="16"/>
      <c r="B47" s="16"/>
    </row>
    <row r="48" spans="1:2" ht="13.5">
      <c r="A48" s="16"/>
      <c r="B48" s="16"/>
    </row>
    <row r="49" spans="1:2" ht="13.5">
      <c r="A49" s="16"/>
      <c r="B49" s="16"/>
    </row>
    <row r="50" spans="1:2" ht="13.5">
      <c r="A50" s="16"/>
      <c r="B50" s="16"/>
    </row>
    <row r="51" spans="1:2" ht="13.5">
      <c r="A51" s="16"/>
      <c r="B51" s="16"/>
    </row>
    <row r="52" spans="1:2" ht="13.5">
      <c r="A52" s="16"/>
      <c r="B52" s="16"/>
    </row>
    <row r="53" spans="1:2" ht="13.5">
      <c r="A53" s="16"/>
      <c r="B53" s="16"/>
    </row>
    <row r="54" spans="1:2" ht="13.5">
      <c r="A54" s="16"/>
      <c r="B54" s="16"/>
    </row>
    <row r="55" spans="1:2" ht="13.5">
      <c r="A55" s="16"/>
      <c r="B55" s="16"/>
    </row>
    <row r="56" spans="1:2" ht="13.5">
      <c r="A56" s="16"/>
      <c r="B56" s="16"/>
    </row>
    <row r="57" spans="1:2" ht="13.5">
      <c r="A57" s="16"/>
      <c r="B57" s="16"/>
    </row>
    <row r="58" spans="1:2" ht="13.5">
      <c r="A58" s="16"/>
      <c r="B58" s="16"/>
    </row>
    <row r="59" spans="1:2" ht="13.5">
      <c r="A59" s="16"/>
      <c r="B59" s="16"/>
    </row>
    <row r="60" spans="1:2" ht="13.5">
      <c r="A60" s="16"/>
      <c r="B60" s="16"/>
    </row>
    <row r="61" spans="1:2" ht="13.5">
      <c r="A61" s="16"/>
      <c r="B61" s="16"/>
    </row>
    <row r="62" spans="1:2" ht="13.5">
      <c r="A62" s="16"/>
      <c r="B62" s="16"/>
    </row>
    <row r="63" spans="1:2" ht="13.5">
      <c r="A63" s="16"/>
      <c r="B63" s="16"/>
    </row>
    <row r="64" spans="1:2" ht="13.5">
      <c r="A64" s="16"/>
      <c r="B64" s="16"/>
    </row>
    <row r="65" spans="1:2" ht="13.5">
      <c r="A65" s="16"/>
      <c r="B65" s="16"/>
    </row>
    <row r="66" spans="1:2" ht="13.5">
      <c r="A66" s="16"/>
      <c r="B66" s="16"/>
    </row>
    <row r="67" spans="1:2" ht="13.5">
      <c r="A67" s="16"/>
      <c r="B67" s="16"/>
    </row>
    <row r="68" spans="1:2" ht="13.5">
      <c r="A68" s="16"/>
      <c r="B68" s="16"/>
    </row>
    <row r="69" spans="1:2" ht="13.5">
      <c r="A69" s="16"/>
      <c r="B69" s="16"/>
    </row>
    <row r="70" spans="1:2" ht="13.5">
      <c r="A70" s="16"/>
      <c r="B70" s="16"/>
    </row>
    <row r="71" spans="1:2" ht="13.5">
      <c r="A71" s="16"/>
      <c r="B71" s="16"/>
    </row>
    <row r="72" spans="1:2" ht="13.5">
      <c r="A72" s="16"/>
      <c r="B72" s="16"/>
    </row>
    <row r="73" spans="1:2" ht="13.5">
      <c r="A73" s="16"/>
      <c r="B73" s="16"/>
    </row>
    <row r="74" spans="1:2" ht="13.5">
      <c r="A74" s="16"/>
      <c r="B74" s="16"/>
    </row>
    <row r="75" spans="1:2" ht="13.5">
      <c r="A75" s="16"/>
      <c r="B75" s="16"/>
    </row>
    <row r="76" spans="1:2" ht="13.5">
      <c r="A76" s="16"/>
      <c r="B76" s="16"/>
    </row>
    <row r="77" spans="1:2" ht="13.5">
      <c r="A77" s="16"/>
      <c r="B77" s="16"/>
    </row>
    <row r="78" spans="1:2" ht="13.5">
      <c r="A78" s="16"/>
      <c r="B78" s="16"/>
    </row>
    <row r="79" spans="1:2" ht="13.5">
      <c r="A79" s="16"/>
      <c r="B79" s="16"/>
    </row>
    <row r="80" spans="1:2" ht="13.5">
      <c r="A80" s="16"/>
      <c r="B80" s="16"/>
    </row>
    <row r="81" spans="1:2" ht="13.5">
      <c r="A81" s="16"/>
      <c r="B81" s="16"/>
    </row>
    <row r="82" spans="1:2" ht="13.5">
      <c r="A82" s="16"/>
      <c r="B82" s="16"/>
    </row>
    <row r="83" spans="1:2" ht="13.5">
      <c r="A83" s="16"/>
      <c r="B83" s="16"/>
    </row>
    <row r="84" spans="1:2" ht="13.5">
      <c r="A84" s="16"/>
      <c r="B84" s="16"/>
    </row>
    <row r="85" spans="1:2" ht="13.5">
      <c r="A85" s="16"/>
      <c r="B85" s="16"/>
    </row>
    <row r="86" spans="1:2" ht="13.5">
      <c r="A86" s="16"/>
      <c r="B86" s="16"/>
    </row>
    <row r="87" spans="1:2" ht="13.5">
      <c r="A87" s="16"/>
      <c r="B87" s="16"/>
    </row>
    <row r="88" spans="1:2" ht="13.5">
      <c r="A88" s="16"/>
      <c r="B88" s="16"/>
    </row>
    <row r="89" spans="1:2" ht="13.5">
      <c r="A89" s="16"/>
      <c r="B89" s="16"/>
    </row>
    <row r="90" spans="1:2" ht="13.5">
      <c r="A90" s="16"/>
      <c r="B90" s="16"/>
    </row>
    <row r="91" spans="1:2" ht="13.5">
      <c r="A91" s="16"/>
      <c r="B91" s="16"/>
    </row>
    <row r="92" spans="1:2" ht="13.5">
      <c r="A92" s="16"/>
      <c r="B92" s="16"/>
    </row>
    <row r="93" spans="1:2" ht="13.5">
      <c r="A93" s="16"/>
      <c r="B93" s="16"/>
    </row>
    <row r="94" spans="1:2" ht="13.5">
      <c r="A94" s="16"/>
      <c r="B94" s="16"/>
    </row>
    <row r="95" spans="1:2" ht="13.5">
      <c r="A95" s="16"/>
      <c r="B95" s="16"/>
    </row>
    <row r="96" spans="1:2" ht="13.5">
      <c r="A96" s="16"/>
      <c r="B96" s="16"/>
    </row>
    <row r="97" spans="1:2" ht="13.5">
      <c r="A97" s="16"/>
      <c r="B97" s="16"/>
    </row>
    <row r="98" spans="1:2" ht="13.5">
      <c r="A98" s="16"/>
      <c r="B98" s="16"/>
    </row>
    <row r="99" spans="1:2" ht="13.5">
      <c r="A99" s="16"/>
      <c r="B99" s="16"/>
    </row>
    <row r="100" spans="1:2" ht="13.5">
      <c r="A100" s="16"/>
      <c r="B100" s="16"/>
    </row>
    <row r="101" spans="1:2" ht="13.5">
      <c r="A101" s="16"/>
      <c r="B101" s="16"/>
    </row>
    <row r="102" spans="1:2" ht="13.5">
      <c r="A102" s="16"/>
      <c r="B102" s="16"/>
    </row>
    <row r="103" spans="1:2" ht="13.5">
      <c r="A103" s="16"/>
      <c r="B103" s="16"/>
    </row>
    <row r="104" spans="1:2" ht="13.5">
      <c r="A104" s="16"/>
      <c r="B104" s="16"/>
    </row>
    <row r="105" spans="1:2" ht="13.5">
      <c r="A105" s="16"/>
      <c r="B105" s="16"/>
    </row>
    <row r="106" spans="1:2" ht="13.5">
      <c r="A106" s="16"/>
      <c r="B106" s="16"/>
    </row>
    <row r="107" spans="1:2" ht="13.5">
      <c r="A107" s="16"/>
      <c r="B107" s="16"/>
    </row>
    <row r="108" spans="1:2" ht="13.5">
      <c r="A108" s="16"/>
      <c r="B108" s="16"/>
    </row>
    <row r="109" spans="1:2" ht="13.5">
      <c r="A109" s="16"/>
      <c r="B109" s="16"/>
    </row>
    <row r="110" spans="1:2" ht="13.5">
      <c r="A110" s="16"/>
      <c r="B110" s="16"/>
    </row>
    <row r="111" spans="1:2" ht="13.5">
      <c r="A111" s="16"/>
      <c r="B111" s="16"/>
    </row>
    <row r="112" spans="1:2" ht="13.5">
      <c r="A112" s="16"/>
      <c r="B112" s="16"/>
    </row>
    <row r="113" spans="1:2" ht="13.5">
      <c r="A113" s="16"/>
      <c r="B113" s="16"/>
    </row>
    <row r="114" spans="1:2" ht="13.5">
      <c r="A114" s="16"/>
      <c r="B114" s="16"/>
    </row>
    <row r="115" spans="1:2" ht="13.5">
      <c r="A115" s="16"/>
      <c r="B115" s="16"/>
    </row>
    <row r="116" spans="1:2" ht="13.5">
      <c r="A116" s="16"/>
      <c r="B116" s="16"/>
    </row>
    <row r="117" spans="1:2" ht="13.5">
      <c r="A117" s="16"/>
      <c r="B117" s="16"/>
    </row>
    <row r="118" spans="1:2" ht="13.5">
      <c r="A118" s="16"/>
      <c r="B118" s="16"/>
    </row>
    <row r="119" spans="1:2" ht="13.5">
      <c r="A119" s="16"/>
      <c r="B119" s="16"/>
    </row>
    <row r="120" spans="1:2" ht="13.5">
      <c r="A120" s="16"/>
      <c r="B120" s="16"/>
    </row>
    <row r="121" spans="1:2" ht="13.5">
      <c r="A121" s="16"/>
      <c r="B121" s="16"/>
    </row>
    <row r="122" spans="1:2" ht="13.5">
      <c r="A122" s="16"/>
      <c r="B122" s="16"/>
    </row>
    <row r="123" spans="1:2" ht="13.5">
      <c r="A123" s="16"/>
      <c r="B123" s="16"/>
    </row>
    <row r="124" spans="1:2" ht="13.5">
      <c r="A124" s="16"/>
      <c r="B124" s="16"/>
    </row>
    <row r="125" spans="1:2" ht="13.5">
      <c r="A125" s="16"/>
      <c r="B125" s="16"/>
    </row>
    <row r="126" spans="1:2" ht="13.5">
      <c r="A126" s="16"/>
      <c r="B126" s="16"/>
    </row>
    <row r="127" spans="1:2" ht="13.5">
      <c r="A127" s="16"/>
      <c r="B127" s="16"/>
    </row>
    <row r="128" spans="1:2" ht="13.5">
      <c r="A128" s="16"/>
      <c r="B128" s="16"/>
    </row>
    <row r="129" spans="1:2" ht="13.5">
      <c r="A129" s="16"/>
      <c r="B129" s="16"/>
    </row>
    <row r="130" spans="1:2" ht="13.5">
      <c r="A130" s="16"/>
      <c r="B130" s="16"/>
    </row>
    <row r="131" spans="1:2" ht="13.5">
      <c r="A131" s="16"/>
      <c r="B131" s="16"/>
    </row>
    <row r="132" spans="1:2" ht="13.5">
      <c r="A132" s="16"/>
      <c r="B132" s="16"/>
    </row>
    <row r="133" spans="1:2" ht="13.5">
      <c r="A133" s="16"/>
      <c r="B133" s="16"/>
    </row>
    <row r="134" spans="1:2" ht="13.5">
      <c r="A134" s="16"/>
      <c r="B134" s="16"/>
    </row>
    <row r="135" spans="1:2" ht="13.5">
      <c r="A135" s="16"/>
      <c r="B135" s="16"/>
    </row>
    <row r="136" spans="1:2" ht="13.5">
      <c r="A136" s="16"/>
      <c r="B136" s="16"/>
    </row>
    <row r="137" spans="1:2" ht="13.5">
      <c r="A137" s="16"/>
      <c r="B137" s="16"/>
    </row>
    <row r="138" spans="1:2" ht="13.5">
      <c r="A138" s="16"/>
      <c r="B138" s="16"/>
    </row>
    <row r="139" spans="1:2" ht="13.5">
      <c r="A139" s="16"/>
      <c r="B139" s="16"/>
    </row>
    <row r="140" spans="1:2" ht="13.5">
      <c r="A140" s="16"/>
      <c r="B140" s="16"/>
    </row>
    <row r="141" spans="1:2" ht="13.5">
      <c r="A141" s="16"/>
      <c r="B141" s="16"/>
    </row>
    <row r="142" spans="1:2" ht="13.5">
      <c r="A142" s="16"/>
      <c r="B142" s="16"/>
    </row>
    <row r="143" spans="1:2" ht="13.5">
      <c r="A143" s="16"/>
      <c r="B143" s="16"/>
    </row>
    <row r="144" spans="1:2" ht="13.5">
      <c r="A144" s="16"/>
      <c r="B144" s="16"/>
    </row>
    <row r="145" spans="1:2" ht="13.5">
      <c r="A145" s="16"/>
      <c r="B145" s="16"/>
    </row>
    <row r="146" spans="1:2" ht="13.5">
      <c r="A146" s="16"/>
      <c r="B146" s="16"/>
    </row>
    <row r="147" spans="1:2" ht="13.5">
      <c r="A147" s="16"/>
      <c r="B147" s="16"/>
    </row>
    <row r="148" spans="1:2" ht="13.5">
      <c r="A148" s="16"/>
      <c r="B148" s="16"/>
    </row>
    <row r="149" spans="1:2" ht="13.5">
      <c r="A149" s="16"/>
      <c r="B149" s="16"/>
    </row>
  </sheetData>
  <mergeCells count="5">
    <mergeCell ref="G2:H2"/>
    <mergeCell ref="A4:B4"/>
    <mergeCell ref="A2:B3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&amp;C－１４－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C20" sqref="C20"/>
    </sheetView>
  </sheetViews>
  <sheetFormatPr defaultColWidth="9.00390625" defaultRowHeight="13.5"/>
  <cols>
    <col min="1" max="1" width="12.625" style="4" customWidth="1"/>
    <col min="2" max="7" width="11.625" style="4" customWidth="1"/>
    <col min="8" max="16384" width="9.00390625" style="4" customWidth="1"/>
  </cols>
  <sheetData>
    <row r="1" ht="27" customHeight="1">
      <c r="A1" s="8" t="s">
        <v>113</v>
      </c>
    </row>
    <row r="2" ht="27" customHeight="1">
      <c r="A2" s="8"/>
    </row>
    <row r="3" spans="1:2" ht="27" customHeight="1">
      <c r="A3" s="2" t="s">
        <v>101</v>
      </c>
      <c r="B3" s="6"/>
    </row>
    <row r="4" spans="1:7" ht="13.5" customHeight="1">
      <c r="A4" s="6"/>
      <c r="B4" s="383" t="s">
        <v>81</v>
      </c>
      <c r="C4" s="383"/>
      <c r="D4" s="383"/>
      <c r="E4" s="383"/>
      <c r="F4" s="383"/>
      <c r="G4" s="383"/>
    </row>
    <row r="5" spans="1:10" ht="27" customHeight="1">
      <c r="A5" s="177" t="s">
        <v>80</v>
      </c>
      <c r="B5" s="178" t="s">
        <v>168</v>
      </c>
      <c r="C5" s="178" t="s">
        <v>160</v>
      </c>
      <c r="D5" s="178" t="s">
        <v>161</v>
      </c>
      <c r="E5" s="178" t="s">
        <v>162</v>
      </c>
      <c r="F5" s="178" t="s">
        <v>163</v>
      </c>
      <c r="G5" s="178" t="s">
        <v>164</v>
      </c>
      <c r="H5" s="21"/>
      <c r="I5" s="21"/>
      <c r="J5" s="21"/>
    </row>
    <row r="6" spans="1:7" ht="27" customHeight="1">
      <c r="A6" s="179" t="s">
        <v>55</v>
      </c>
      <c r="B6" s="90">
        <v>1758822</v>
      </c>
      <c r="C6" s="90">
        <v>1570051</v>
      </c>
      <c r="D6" s="229">
        <v>2250630</v>
      </c>
      <c r="E6" s="229">
        <v>2030340</v>
      </c>
      <c r="F6" s="229">
        <v>974360</v>
      </c>
      <c r="G6" s="229">
        <v>1124701</v>
      </c>
    </row>
    <row r="7" spans="1:7" ht="27" customHeight="1">
      <c r="A7" s="179" t="s">
        <v>29</v>
      </c>
      <c r="B7" s="66">
        <v>129.9</v>
      </c>
      <c r="C7" s="66">
        <f>C6/B6*100</f>
        <v>89.26719133601922</v>
      </c>
      <c r="D7" s="66">
        <f>D6/C6*100</f>
        <v>143.34757278585218</v>
      </c>
      <c r="E7" s="66">
        <f>E6/D6*100</f>
        <v>90.2120739526266</v>
      </c>
      <c r="F7" s="66">
        <f>F6/E6*100</f>
        <v>47.989991824029474</v>
      </c>
      <c r="G7" s="66">
        <f>G6/F6*100</f>
        <v>115.42971796871792</v>
      </c>
    </row>
    <row r="8" spans="1:7" ht="27" customHeight="1">
      <c r="A8" s="145" t="s">
        <v>39</v>
      </c>
      <c r="B8" s="118">
        <f aca="true" t="shared" si="0" ref="B8:G8">B6/B11</f>
        <v>18513.915789473685</v>
      </c>
      <c r="C8" s="200">
        <f t="shared" si="0"/>
        <v>16526.852631578946</v>
      </c>
      <c r="D8" s="200">
        <f t="shared" si="0"/>
        <v>22965.61224489796</v>
      </c>
      <c r="E8" s="200">
        <f t="shared" si="0"/>
        <v>22068.91304347826</v>
      </c>
      <c r="F8" s="200">
        <f t="shared" si="0"/>
        <v>10947.865168539325</v>
      </c>
      <c r="G8" s="200">
        <f t="shared" si="0"/>
        <v>12225.010869565218</v>
      </c>
    </row>
    <row r="9" spans="1:4" ht="22.5" customHeight="1">
      <c r="A9" s="222" t="s">
        <v>97</v>
      </c>
      <c r="B9" s="222"/>
      <c r="C9" s="222"/>
      <c r="D9" s="16"/>
    </row>
    <row r="10" spans="1:4" ht="26.25" customHeight="1">
      <c r="A10" s="16"/>
      <c r="B10" s="16"/>
      <c r="C10" s="16"/>
      <c r="D10" s="16"/>
    </row>
    <row r="11" spans="1:7" s="3" customFormat="1" ht="27" customHeight="1" hidden="1">
      <c r="A11" s="295" t="s">
        <v>152</v>
      </c>
      <c r="B11" s="197">
        <v>95</v>
      </c>
      <c r="C11" s="3">
        <v>95</v>
      </c>
      <c r="D11" s="10">
        <v>98</v>
      </c>
      <c r="E11" s="3">
        <v>92</v>
      </c>
      <c r="F11" s="3">
        <v>89</v>
      </c>
      <c r="G11" s="3">
        <v>92</v>
      </c>
    </row>
    <row r="12" ht="13.5" hidden="1"/>
    <row r="13" spans="1:7" ht="13.5" hidden="1">
      <c r="A13" s="4" t="s">
        <v>19</v>
      </c>
      <c r="B13" s="4">
        <v>554</v>
      </c>
      <c r="C13" s="4">
        <v>524</v>
      </c>
      <c r="D13" s="4">
        <v>508</v>
      </c>
      <c r="E13" s="4">
        <v>495</v>
      </c>
      <c r="F13" s="4">
        <v>450</v>
      </c>
      <c r="G13" s="4">
        <v>433</v>
      </c>
    </row>
    <row r="14" ht="13.5">
      <c r="B14" s="224"/>
    </row>
    <row r="15" ht="13.5">
      <c r="B15" s="224"/>
    </row>
  </sheetData>
  <mergeCells count="1">
    <mergeCell ref="B4:G4"/>
  </mergeCells>
  <printOptions/>
  <pageMargins left="0.75" right="0.63" top="1" bottom="1" header="0.512" footer="0.512"/>
  <pageSetup horizontalDpi="300" verticalDpi="300" orientation="portrait" paperSize="9" scale="94" r:id="rId1"/>
  <headerFooter alignWithMargins="0">
    <oddFooter>&amp;C－１５－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43" sqref="A43"/>
    </sheetView>
  </sheetViews>
  <sheetFormatPr defaultColWidth="9.00390625" defaultRowHeight="13.5"/>
  <cols>
    <col min="1" max="1" width="14.625" style="4" customWidth="1"/>
    <col min="2" max="2" width="13.625" style="4" customWidth="1"/>
    <col min="3" max="3" width="10.375" style="4" customWidth="1"/>
    <col min="4" max="4" width="13.625" style="4" customWidth="1"/>
    <col min="5" max="5" width="10.375" style="4" customWidth="1"/>
    <col min="6" max="6" width="13.625" style="4" customWidth="1"/>
    <col min="7" max="7" width="10.375" style="4" customWidth="1"/>
    <col min="8" max="16384" width="9.00390625" style="4" customWidth="1"/>
  </cols>
  <sheetData>
    <row r="1" spans="1:7" s="25" customFormat="1" ht="27.75" customHeight="1">
      <c r="A1" s="2" t="s">
        <v>102</v>
      </c>
      <c r="B1" s="1"/>
      <c r="C1" s="1"/>
      <c r="D1" s="1"/>
      <c r="E1" s="1"/>
      <c r="F1" s="1"/>
      <c r="G1" s="68"/>
    </row>
    <row r="2" spans="1:7" ht="27.75" customHeight="1">
      <c r="A2" s="348" t="s">
        <v>31</v>
      </c>
      <c r="B2" s="350" t="s">
        <v>172</v>
      </c>
      <c r="C2" s="351"/>
      <c r="D2" s="350" t="s">
        <v>146</v>
      </c>
      <c r="E2" s="351"/>
      <c r="F2" s="384" t="s">
        <v>56</v>
      </c>
      <c r="G2" s="385"/>
    </row>
    <row r="3" spans="1:7" ht="27.75" customHeight="1">
      <c r="A3" s="349"/>
      <c r="B3" s="151" t="s">
        <v>45</v>
      </c>
      <c r="C3" s="152" t="s">
        <v>1</v>
      </c>
      <c r="D3" s="151" t="s">
        <v>45</v>
      </c>
      <c r="E3" s="152" t="s">
        <v>1</v>
      </c>
      <c r="F3" s="153" t="s">
        <v>63</v>
      </c>
      <c r="G3" s="160" t="s">
        <v>57</v>
      </c>
    </row>
    <row r="4" spans="1:7" s="51" customFormat="1" ht="27.75" customHeight="1">
      <c r="A4" s="132" t="s">
        <v>18</v>
      </c>
      <c r="B4" s="236">
        <v>1124701</v>
      </c>
      <c r="C4" s="235">
        <v>100</v>
      </c>
      <c r="D4" s="236">
        <v>974360</v>
      </c>
      <c r="E4" s="235">
        <v>100</v>
      </c>
      <c r="F4" s="237">
        <f>B4-D4</f>
        <v>150341</v>
      </c>
      <c r="G4" s="265">
        <f>F4/D4*100</f>
        <v>15.429717968717927</v>
      </c>
    </row>
    <row r="5" spans="1:7" ht="27.75" customHeight="1">
      <c r="A5" s="168" t="s">
        <v>52</v>
      </c>
      <c r="B5" s="43">
        <v>324253</v>
      </c>
      <c r="C5" s="264">
        <f>B5/B4*100</f>
        <v>28.83015130243505</v>
      </c>
      <c r="D5" s="43">
        <v>229161</v>
      </c>
      <c r="E5" s="264">
        <f>D5/D4*100</f>
        <v>23.519130506178413</v>
      </c>
      <c r="F5" s="43">
        <f>B5-D5</f>
        <v>95092</v>
      </c>
      <c r="G5" s="266">
        <f>F5/D5*100</f>
        <v>41.49571698500181</v>
      </c>
    </row>
    <row r="6" spans="1:7" ht="27.75" customHeight="1">
      <c r="A6" s="340" t="s">
        <v>181</v>
      </c>
      <c r="B6" s="341">
        <v>205524</v>
      </c>
      <c r="C6" s="344">
        <f>B6/B4*100</f>
        <v>18.27365673187807</v>
      </c>
      <c r="D6" s="234">
        <v>318505</v>
      </c>
      <c r="E6" s="344">
        <f>D6/D4*100</f>
        <v>32.68863664354038</v>
      </c>
      <c r="F6" s="334">
        <f>B6-D6</f>
        <v>-112981</v>
      </c>
      <c r="G6" s="337">
        <f>F6/D6*100</f>
        <v>-35.47228457951995</v>
      </c>
    </row>
    <row r="7" spans="1:7" ht="27.75" customHeight="1">
      <c r="A7" s="340" t="s">
        <v>182</v>
      </c>
      <c r="B7" s="334" t="s">
        <v>141</v>
      </c>
      <c r="C7" s="337" t="s">
        <v>141</v>
      </c>
      <c r="D7" s="234">
        <v>237897</v>
      </c>
      <c r="E7" s="345">
        <f>D7/D4*100</f>
        <v>24.415719036085225</v>
      </c>
      <c r="F7" s="334" t="s">
        <v>141</v>
      </c>
      <c r="G7" s="337" t="s">
        <v>141</v>
      </c>
    </row>
    <row r="8" spans="1:7" ht="27.75" customHeight="1">
      <c r="A8" s="168" t="s">
        <v>183</v>
      </c>
      <c r="B8" s="42">
        <v>320775</v>
      </c>
      <c r="C8" s="326">
        <f>B8/B4*100</f>
        <v>28.52091355835907</v>
      </c>
      <c r="D8" s="42" t="s">
        <v>141</v>
      </c>
      <c r="E8" s="48" t="s">
        <v>141</v>
      </c>
      <c r="F8" s="42" t="s">
        <v>141</v>
      </c>
      <c r="G8" s="275" t="s">
        <v>141</v>
      </c>
    </row>
    <row r="9" spans="1:7" ht="27.75" customHeight="1">
      <c r="A9" s="169" t="s">
        <v>7</v>
      </c>
      <c r="B9" s="273" t="s">
        <v>141</v>
      </c>
      <c r="C9" s="274" t="s">
        <v>141</v>
      </c>
      <c r="D9" s="273" t="s">
        <v>141</v>
      </c>
      <c r="E9" s="274" t="s">
        <v>141</v>
      </c>
      <c r="F9" s="273" t="s">
        <v>141</v>
      </c>
      <c r="G9" s="276" t="s">
        <v>141</v>
      </c>
    </row>
    <row r="10" spans="2:3" ht="13.5">
      <c r="B10" s="34"/>
      <c r="C10" s="271"/>
    </row>
    <row r="11" ht="13.5">
      <c r="H11" s="216"/>
    </row>
  </sheetData>
  <mergeCells count="4">
    <mergeCell ref="A2:A3"/>
    <mergeCell ref="D2:E2"/>
    <mergeCell ref="B2:C2"/>
    <mergeCell ref="F2:G2"/>
  </mergeCells>
  <printOptions/>
  <pageMargins left="0.75" right="0.53" top="1" bottom="1" header="0.512" footer="0.51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43" sqref="A43"/>
    </sheetView>
  </sheetViews>
  <sheetFormatPr defaultColWidth="9.00390625" defaultRowHeight="13.5"/>
  <cols>
    <col min="1" max="1" width="7.25390625" style="4" customWidth="1"/>
    <col min="2" max="2" width="12.25390625" style="4" customWidth="1"/>
    <col min="3" max="3" width="12.75390625" style="4" customWidth="1"/>
    <col min="4" max="4" width="10.875" style="4" customWidth="1"/>
    <col min="5" max="5" width="12.75390625" style="4" customWidth="1"/>
    <col min="6" max="6" width="10.875" style="286" customWidth="1"/>
    <col min="7" max="7" width="12.75390625" style="4" customWidth="1"/>
    <col min="8" max="8" width="10.875" style="4" customWidth="1"/>
    <col min="9" max="9" width="3.625" style="4" customWidth="1"/>
    <col min="10" max="10" width="10.625" style="4" customWidth="1"/>
    <col min="11" max="16384" width="9.00390625" style="4" customWidth="1"/>
  </cols>
  <sheetData>
    <row r="1" spans="1:6" s="25" customFormat="1" ht="27.75" customHeight="1">
      <c r="A1" s="2" t="s">
        <v>103</v>
      </c>
      <c r="F1" s="283"/>
    </row>
    <row r="2" spans="1:9" ht="28.5" customHeight="1">
      <c r="A2" s="351" t="s">
        <v>48</v>
      </c>
      <c r="B2" s="351"/>
      <c r="C2" s="386" t="s">
        <v>159</v>
      </c>
      <c r="D2" s="387"/>
      <c r="E2" s="386" t="s">
        <v>146</v>
      </c>
      <c r="F2" s="387"/>
      <c r="G2" s="350" t="s">
        <v>13</v>
      </c>
      <c r="H2" s="359"/>
      <c r="I2" s="16"/>
    </row>
    <row r="3" spans="1:12" ht="28.5" customHeight="1">
      <c r="A3" s="362"/>
      <c r="B3" s="362"/>
      <c r="C3" s="159" t="s">
        <v>45</v>
      </c>
      <c r="D3" s="180" t="s">
        <v>1</v>
      </c>
      <c r="E3" s="159" t="s">
        <v>45</v>
      </c>
      <c r="F3" s="284" t="s">
        <v>1</v>
      </c>
      <c r="G3" s="281" t="s">
        <v>46</v>
      </c>
      <c r="H3" s="154" t="s">
        <v>35</v>
      </c>
      <c r="I3" s="16"/>
      <c r="L3" s="19"/>
    </row>
    <row r="4" spans="1:9" s="25" customFormat="1" ht="28.5" customHeight="1">
      <c r="A4" s="361" t="s">
        <v>18</v>
      </c>
      <c r="B4" s="361"/>
      <c r="C4" s="50">
        <v>1124701</v>
      </c>
      <c r="D4" s="37">
        <v>100</v>
      </c>
      <c r="E4" s="50">
        <v>974360</v>
      </c>
      <c r="F4" s="331">
        <v>100</v>
      </c>
      <c r="G4" s="50">
        <f>C4-E4</f>
        <v>150341</v>
      </c>
      <c r="H4" s="147">
        <f>G4/E4*100</f>
        <v>15.429717968717927</v>
      </c>
      <c r="I4" s="103"/>
    </row>
    <row r="5" spans="1:10" ht="28.5" customHeight="1">
      <c r="A5" s="83">
        <v>9</v>
      </c>
      <c r="B5" s="163" t="s">
        <v>117</v>
      </c>
      <c r="C5" s="20">
        <v>50460</v>
      </c>
      <c r="D5" s="62">
        <f>C5/$C$4*100</f>
        <v>4.48652575217769</v>
      </c>
      <c r="E5" s="20">
        <v>62797</v>
      </c>
      <c r="F5" s="62">
        <f>E5/$E$4*100</f>
        <v>6.444948479001601</v>
      </c>
      <c r="G5" s="43">
        <f>C5-E5</f>
        <v>-12337</v>
      </c>
      <c r="H5" s="307">
        <f>G5/E5*100</f>
        <v>-19.645842954281257</v>
      </c>
      <c r="I5" s="82"/>
      <c r="J5" s="13"/>
    </row>
    <row r="6" spans="1:10" ht="28.5" customHeight="1">
      <c r="A6" s="83">
        <v>10</v>
      </c>
      <c r="B6" s="296" t="s">
        <v>118</v>
      </c>
      <c r="C6" s="20" t="s">
        <v>64</v>
      </c>
      <c r="D6" s="194" t="s">
        <v>64</v>
      </c>
      <c r="E6" s="20" t="s">
        <v>64</v>
      </c>
      <c r="F6" s="285" t="s">
        <v>64</v>
      </c>
      <c r="G6" s="80" t="s">
        <v>64</v>
      </c>
      <c r="H6" s="287" t="s">
        <v>64</v>
      </c>
      <c r="I6" s="146"/>
      <c r="J6" s="13"/>
    </row>
    <row r="7" spans="1:10" ht="28.5" customHeight="1">
      <c r="A7" s="83">
        <v>11</v>
      </c>
      <c r="B7" s="163" t="s">
        <v>119</v>
      </c>
      <c r="C7" s="20" t="s">
        <v>171</v>
      </c>
      <c r="D7" s="194" t="s">
        <v>171</v>
      </c>
      <c r="E7" s="20" t="s">
        <v>171</v>
      </c>
      <c r="F7" s="285" t="s">
        <v>171</v>
      </c>
      <c r="G7" s="80" t="s">
        <v>171</v>
      </c>
      <c r="H7" s="287" t="s">
        <v>171</v>
      </c>
      <c r="I7" s="146"/>
      <c r="J7" s="13"/>
    </row>
    <row r="8" spans="1:10" ht="28.5" customHeight="1">
      <c r="A8" s="83">
        <v>12</v>
      </c>
      <c r="B8" s="163" t="s">
        <v>120</v>
      </c>
      <c r="C8" s="20">
        <v>49626</v>
      </c>
      <c r="D8" s="62">
        <f>C8/$C$4*100</f>
        <v>4.412372710613754</v>
      </c>
      <c r="E8" s="20">
        <v>33712</v>
      </c>
      <c r="F8" s="62">
        <f>E8/$E$4*100</f>
        <v>3.4599121474608974</v>
      </c>
      <c r="G8" s="43">
        <f>C8-E8</f>
        <v>15914</v>
      </c>
      <c r="H8" s="307">
        <f>G8/E8*100</f>
        <v>47.20574276222117</v>
      </c>
      <c r="I8" s="146"/>
      <c r="J8" s="13"/>
    </row>
    <row r="9" spans="1:10" ht="28.5" customHeight="1">
      <c r="A9" s="83">
        <v>13</v>
      </c>
      <c r="B9" s="163" t="s">
        <v>121</v>
      </c>
      <c r="C9" s="20" t="s">
        <v>141</v>
      </c>
      <c r="D9" s="194" t="s">
        <v>141</v>
      </c>
      <c r="E9" s="20" t="s">
        <v>141</v>
      </c>
      <c r="F9" s="194" t="s">
        <v>141</v>
      </c>
      <c r="G9" s="20" t="s">
        <v>141</v>
      </c>
      <c r="H9" s="306" t="s">
        <v>141</v>
      </c>
      <c r="I9" s="146"/>
      <c r="J9" s="13"/>
    </row>
    <row r="10" spans="1:10" ht="28.5" customHeight="1">
      <c r="A10" s="83">
        <v>14</v>
      </c>
      <c r="B10" s="163" t="s">
        <v>122</v>
      </c>
      <c r="C10" s="20" t="s">
        <v>141</v>
      </c>
      <c r="D10" s="194" t="s">
        <v>141</v>
      </c>
      <c r="E10" s="20" t="s">
        <v>141</v>
      </c>
      <c r="F10" s="194" t="s">
        <v>141</v>
      </c>
      <c r="G10" s="20" t="s">
        <v>141</v>
      </c>
      <c r="H10" s="306" t="s">
        <v>141</v>
      </c>
      <c r="I10" s="146"/>
      <c r="J10" s="13"/>
    </row>
    <row r="11" spans="1:10" ht="28.5" customHeight="1">
      <c r="A11" s="83">
        <v>15</v>
      </c>
      <c r="B11" s="163" t="s">
        <v>123</v>
      </c>
      <c r="C11" s="20" t="s">
        <v>141</v>
      </c>
      <c r="D11" s="194" t="s">
        <v>141</v>
      </c>
      <c r="E11" s="20" t="s">
        <v>141</v>
      </c>
      <c r="F11" s="194" t="s">
        <v>141</v>
      </c>
      <c r="G11" s="20" t="s">
        <v>141</v>
      </c>
      <c r="H11" s="306" t="s">
        <v>141</v>
      </c>
      <c r="I11" s="146"/>
      <c r="J11" s="13"/>
    </row>
    <row r="12" spans="1:10" ht="28.5" customHeight="1">
      <c r="A12" s="83">
        <v>16</v>
      </c>
      <c r="B12" s="163" t="s">
        <v>124</v>
      </c>
      <c r="C12" s="20">
        <v>236466</v>
      </c>
      <c r="D12" s="327">
        <f aca="true" t="shared" si="0" ref="D12:D19">C12/$C$4*100</f>
        <v>21.024787921412003</v>
      </c>
      <c r="E12" s="20" t="s">
        <v>141</v>
      </c>
      <c r="F12" s="194" t="s">
        <v>141</v>
      </c>
      <c r="G12" s="20" t="s">
        <v>141</v>
      </c>
      <c r="H12" s="306" t="s">
        <v>141</v>
      </c>
      <c r="I12" s="146"/>
      <c r="J12" s="13"/>
    </row>
    <row r="13" spans="1:10" ht="28.5" customHeight="1">
      <c r="A13" s="83">
        <v>17</v>
      </c>
      <c r="B13" s="163" t="s">
        <v>125</v>
      </c>
      <c r="C13" s="20" t="s">
        <v>64</v>
      </c>
      <c r="D13" s="194" t="s">
        <v>64</v>
      </c>
      <c r="E13" s="20" t="s">
        <v>141</v>
      </c>
      <c r="F13" s="194" t="s">
        <v>141</v>
      </c>
      <c r="G13" s="20" t="s">
        <v>141</v>
      </c>
      <c r="H13" s="306" t="s">
        <v>141</v>
      </c>
      <c r="I13" s="146"/>
      <c r="J13" s="13"/>
    </row>
    <row r="14" spans="1:10" ht="28.5" customHeight="1">
      <c r="A14" s="83">
        <v>18</v>
      </c>
      <c r="B14" s="215" t="s">
        <v>126</v>
      </c>
      <c r="C14" s="20">
        <v>243240</v>
      </c>
      <c r="D14" s="62">
        <f t="shared" si="0"/>
        <v>21.62708133094929</v>
      </c>
      <c r="E14" s="267">
        <v>201892</v>
      </c>
      <c r="F14" s="62">
        <f>E14/$E$4*100</f>
        <v>20.720472925817973</v>
      </c>
      <c r="G14" s="43">
        <f>C14-E14</f>
        <v>41348</v>
      </c>
      <c r="H14" s="307">
        <f>G14/E14*100</f>
        <v>20.48025677094684</v>
      </c>
      <c r="I14" s="146"/>
      <c r="J14" s="13"/>
    </row>
    <row r="15" spans="1:10" ht="28.5" customHeight="1">
      <c r="A15" s="83">
        <v>19</v>
      </c>
      <c r="B15" s="163" t="s">
        <v>127</v>
      </c>
      <c r="C15" s="20" t="s">
        <v>141</v>
      </c>
      <c r="D15" s="269" t="s">
        <v>141</v>
      </c>
      <c r="E15" s="20" t="s">
        <v>141</v>
      </c>
      <c r="F15" s="285" t="s">
        <v>141</v>
      </c>
      <c r="G15" s="43" t="s">
        <v>141</v>
      </c>
      <c r="H15" s="287" t="s">
        <v>141</v>
      </c>
      <c r="I15" s="146"/>
      <c r="J15" s="13"/>
    </row>
    <row r="16" spans="1:10" ht="28.5" customHeight="1">
      <c r="A16" s="83">
        <v>20</v>
      </c>
      <c r="B16" s="163" t="s">
        <v>128</v>
      </c>
      <c r="C16" s="20" t="s">
        <v>64</v>
      </c>
      <c r="D16" s="194" t="s">
        <v>64</v>
      </c>
      <c r="E16" s="20" t="s">
        <v>64</v>
      </c>
      <c r="F16" s="285" t="s">
        <v>64</v>
      </c>
      <c r="G16" s="80" t="s">
        <v>64</v>
      </c>
      <c r="H16" s="288" t="s">
        <v>64</v>
      </c>
      <c r="I16" s="146"/>
      <c r="J16" s="13"/>
    </row>
    <row r="17" spans="1:10" ht="28.5" customHeight="1">
      <c r="A17" s="83">
        <v>21</v>
      </c>
      <c r="B17" s="215" t="s">
        <v>129</v>
      </c>
      <c r="C17" s="20">
        <v>16163</v>
      </c>
      <c r="D17" s="62">
        <f t="shared" si="0"/>
        <v>1.437093058510662</v>
      </c>
      <c r="E17" s="20">
        <v>12339</v>
      </c>
      <c r="F17" s="62">
        <f>E17/$E$4*100</f>
        <v>1.2663697196108215</v>
      </c>
      <c r="G17" s="43">
        <f>C17-E17</f>
        <v>3824</v>
      </c>
      <c r="H17" s="307">
        <f>G17/E17*100</f>
        <v>30.99116622092552</v>
      </c>
      <c r="I17" s="146"/>
      <c r="J17" s="13"/>
    </row>
    <row r="18" spans="1:10" ht="28.5" customHeight="1">
      <c r="A18" s="83">
        <v>22</v>
      </c>
      <c r="B18" s="163" t="s">
        <v>130</v>
      </c>
      <c r="C18" s="20" t="s">
        <v>64</v>
      </c>
      <c r="D18" s="194" t="s">
        <v>64</v>
      </c>
      <c r="E18" s="20" t="s">
        <v>64</v>
      </c>
      <c r="F18" s="285" t="s">
        <v>64</v>
      </c>
      <c r="G18" s="80" t="s">
        <v>64</v>
      </c>
      <c r="H18" s="288" t="s">
        <v>64</v>
      </c>
      <c r="I18" s="82"/>
      <c r="J18" s="13"/>
    </row>
    <row r="19" spans="1:10" ht="28.5" customHeight="1">
      <c r="A19" s="83">
        <v>23</v>
      </c>
      <c r="B19" s="163" t="s">
        <v>131</v>
      </c>
      <c r="C19" s="20">
        <v>92926</v>
      </c>
      <c r="D19" s="62">
        <f t="shared" si="0"/>
        <v>8.26228482058787</v>
      </c>
      <c r="E19" s="20">
        <v>46910</v>
      </c>
      <c r="F19" s="62">
        <f>E19/$E$4*100</f>
        <v>4.814442300587052</v>
      </c>
      <c r="G19" s="20">
        <f>C19-E19</f>
        <v>46016</v>
      </c>
      <c r="H19" s="306">
        <f>G19/E19*100</f>
        <v>98.0942229801748</v>
      </c>
      <c r="I19" s="82"/>
      <c r="J19" s="13"/>
    </row>
    <row r="20" spans="1:10" ht="28.5" customHeight="1">
      <c r="A20" s="83">
        <v>24</v>
      </c>
      <c r="B20" s="163" t="s">
        <v>132</v>
      </c>
      <c r="C20" s="20">
        <v>33083</v>
      </c>
      <c r="D20" s="62">
        <f aca="true" t="shared" si="1" ref="D20:D27">C20/$C$4*100</f>
        <v>2.9414928945559753</v>
      </c>
      <c r="E20" s="20">
        <v>35147</v>
      </c>
      <c r="F20" s="62">
        <f>E20/$E$4*100</f>
        <v>3.6071883082228333</v>
      </c>
      <c r="G20" s="20">
        <f>C20-E20</f>
        <v>-2064</v>
      </c>
      <c r="H20" s="306">
        <f>G20/E20*100</f>
        <v>-5.872478447662674</v>
      </c>
      <c r="I20" s="82"/>
      <c r="J20" s="13"/>
    </row>
    <row r="21" spans="1:10" ht="28.5" customHeight="1">
      <c r="A21" s="83">
        <v>25</v>
      </c>
      <c r="B21" s="163" t="s">
        <v>133</v>
      </c>
      <c r="C21" s="20" t="s">
        <v>141</v>
      </c>
      <c r="D21" s="194" t="s">
        <v>141</v>
      </c>
      <c r="E21" s="20" t="s">
        <v>141</v>
      </c>
      <c r="F21" s="194" t="s">
        <v>141</v>
      </c>
      <c r="G21" s="20" t="s">
        <v>141</v>
      </c>
      <c r="H21" s="306" t="s">
        <v>141</v>
      </c>
      <c r="I21" s="82"/>
      <c r="J21" s="13"/>
    </row>
    <row r="22" spans="1:10" ht="28.5" customHeight="1">
      <c r="A22" s="83">
        <v>26</v>
      </c>
      <c r="B22" s="163" t="s">
        <v>134</v>
      </c>
      <c r="C22" s="20" t="s">
        <v>141</v>
      </c>
      <c r="D22" s="194" t="s">
        <v>141</v>
      </c>
      <c r="E22" s="20" t="s">
        <v>141</v>
      </c>
      <c r="F22" s="194" t="s">
        <v>141</v>
      </c>
      <c r="G22" s="20" t="s">
        <v>141</v>
      </c>
      <c r="H22" s="306" t="s">
        <v>141</v>
      </c>
      <c r="I22" s="82"/>
      <c r="J22" s="13"/>
    </row>
    <row r="23" spans="1:10" ht="28.5" customHeight="1">
      <c r="A23" s="83">
        <v>27</v>
      </c>
      <c r="B23" s="163" t="s">
        <v>135</v>
      </c>
      <c r="C23" s="20">
        <v>68673</v>
      </c>
      <c r="D23" s="62">
        <f t="shared" si="1"/>
        <v>6.105889476403062</v>
      </c>
      <c r="E23" s="20">
        <v>49802</v>
      </c>
      <c r="F23" s="62">
        <f>E23/$E$4*100</f>
        <v>5.111252514471038</v>
      </c>
      <c r="G23" s="43">
        <f>C23-E23</f>
        <v>18871</v>
      </c>
      <c r="H23" s="307">
        <f>G23/E23*100</f>
        <v>37.89205252801092</v>
      </c>
      <c r="I23" s="82"/>
      <c r="J23" s="13"/>
    </row>
    <row r="24" spans="1:10" ht="28.5" customHeight="1">
      <c r="A24" s="83">
        <v>28</v>
      </c>
      <c r="B24" s="163" t="s">
        <v>136</v>
      </c>
      <c r="C24" s="20">
        <v>22697</v>
      </c>
      <c r="D24" s="62">
        <f t="shared" si="1"/>
        <v>2.018047463281352</v>
      </c>
      <c r="E24" s="20">
        <v>134630</v>
      </c>
      <c r="F24" s="62">
        <f>E24/$E$4*100</f>
        <v>13.817274929184284</v>
      </c>
      <c r="G24" s="43">
        <f>C24-E24</f>
        <v>-111933</v>
      </c>
      <c r="H24" s="307">
        <f>G24/E24*100</f>
        <v>-83.14120181237466</v>
      </c>
      <c r="I24" s="82"/>
      <c r="J24" s="13"/>
    </row>
    <row r="25" spans="1:10" ht="28.5" customHeight="1">
      <c r="A25" s="83">
        <v>29</v>
      </c>
      <c r="B25" s="163" t="s">
        <v>137</v>
      </c>
      <c r="C25" s="20">
        <v>160404</v>
      </c>
      <c r="D25" s="62">
        <f t="shared" si="1"/>
        <v>14.261923835757237</v>
      </c>
      <c r="E25" s="20">
        <v>268032</v>
      </c>
      <c r="F25" s="62">
        <f>E25/$E$4*100</f>
        <v>27.50851841208588</v>
      </c>
      <c r="G25" s="43">
        <f>C25-E25</f>
        <v>-107628</v>
      </c>
      <c r="H25" s="307">
        <f>G25/E25*100</f>
        <v>-40.15490687679083</v>
      </c>
      <c r="I25" s="82"/>
      <c r="J25" s="13"/>
    </row>
    <row r="26" spans="1:10" ht="28.5" customHeight="1">
      <c r="A26" s="83">
        <v>30</v>
      </c>
      <c r="B26" s="163" t="s">
        <v>138</v>
      </c>
      <c r="C26" s="20">
        <v>13059</v>
      </c>
      <c r="D26" s="62">
        <f t="shared" si="1"/>
        <v>1.161108596862633</v>
      </c>
      <c r="E26" s="20">
        <v>4573</v>
      </c>
      <c r="F26" s="62">
        <f>E26/$E$4*100</f>
        <v>0.4693337164908247</v>
      </c>
      <c r="G26" s="43">
        <f>C26-E26</f>
        <v>8486</v>
      </c>
      <c r="H26" s="307">
        <f>G26/E26*100</f>
        <v>185.56746118521758</v>
      </c>
      <c r="I26" s="82"/>
      <c r="J26" s="13"/>
    </row>
    <row r="27" spans="1:10" ht="28.5" customHeight="1">
      <c r="A27" s="83">
        <v>31</v>
      </c>
      <c r="B27" s="163" t="s">
        <v>139</v>
      </c>
      <c r="C27" s="20">
        <v>73692</v>
      </c>
      <c r="D27" s="62">
        <f t="shared" si="1"/>
        <v>6.552141413584588</v>
      </c>
      <c r="E27" s="20">
        <v>56796</v>
      </c>
      <c r="F27" s="62">
        <f>E27/$E$4*100</f>
        <v>5.82905702204524</v>
      </c>
      <c r="G27" s="43">
        <f>C27-E27</f>
        <v>16896</v>
      </c>
      <c r="H27" s="307">
        <f>G27/E27*100</f>
        <v>29.7485738432284</v>
      </c>
      <c r="I27" s="82"/>
      <c r="J27" s="13"/>
    </row>
    <row r="28" spans="1:10" ht="28.5" customHeight="1">
      <c r="A28" s="129">
        <v>32</v>
      </c>
      <c r="B28" s="164" t="s">
        <v>140</v>
      </c>
      <c r="C28" s="268" t="s">
        <v>141</v>
      </c>
      <c r="D28" s="311" t="s">
        <v>141</v>
      </c>
      <c r="E28" s="268" t="s">
        <v>141</v>
      </c>
      <c r="F28" s="311" t="s">
        <v>141</v>
      </c>
      <c r="G28" s="308" t="s">
        <v>141</v>
      </c>
      <c r="H28" s="312" t="s">
        <v>141</v>
      </c>
      <c r="I28" s="82"/>
      <c r="J28" s="13"/>
    </row>
    <row r="29" spans="2:8" ht="14.25">
      <c r="B29" s="16"/>
      <c r="C29" s="16"/>
      <c r="D29" s="14"/>
      <c r="H29" s="16"/>
    </row>
    <row r="30" spans="2:4" ht="13.5">
      <c r="B30" s="16"/>
      <c r="C30" s="16"/>
      <c r="D30" s="15"/>
    </row>
    <row r="32" ht="14.25">
      <c r="G32" s="193"/>
    </row>
  </sheetData>
  <mergeCells count="5">
    <mergeCell ref="A4:B4"/>
    <mergeCell ref="A2:B3"/>
    <mergeCell ref="G2:H2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&amp;C－１６－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43" sqref="A43"/>
    </sheetView>
  </sheetViews>
  <sheetFormatPr defaultColWidth="9.00390625" defaultRowHeight="13.5"/>
  <cols>
    <col min="1" max="1" width="10.625" style="4" customWidth="1"/>
    <col min="2" max="3" width="15.625" style="4" customWidth="1"/>
    <col min="4" max="4" width="20.625" style="4" customWidth="1"/>
    <col min="5" max="5" width="20.75390625" style="4" customWidth="1"/>
    <col min="6" max="6" width="12.375" style="4" customWidth="1"/>
    <col min="7" max="16384" width="9.00390625" style="4" customWidth="1"/>
  </cols>
  <sheetData>
    <row r="1" ht="45" customHeight="1">
      <c r="A1" s="35" t="s">
        <v>112</v>
      </c>
    </row>
    <row r="2" spans="1:5" ht="30" customHeight="1">
      <c r="A2" s="1" t="s">
        <v>104</v>
      </c>
      <c r="B2" s="3"/>
      <c r="C2" s="3"/>
      <c r="D2" s="3"/>
      <c r="E2" s="9"/>
    </row>
    <row r="3" spans="1:5" ht="31.5" customHeight="1">
      <c r="A3" s="388" t="s">
        <v>58</v>
      </c>
      <c r="B3" s="181" t="s">
        <v>8</v>
      </c>
      <c r="C3" s="182" t="s">
        <v>9</v>
      </c>
      <c r="D3" s="181" t="s">
        <v>10</v>
      </c>
      <c r="E3" s="183" t="s">
        <v>62</v>
      </c>
    </row>
    <row r="4" spans="1:5" ht="31.5" customHeight="1">
      <c r="A4" s="389"/>
      <c r="B4" s="184" t="s">
        <v>59</v>
      </c>
      <c r="C4" s="169" t="s">
        <v>60</v>
      </c>
      <c r="D4" s="184" t="s">
        <v>61</v>
      </c>
      <c r="E4" s="164" t="s">
        <v>61</v>
      </c>
    </row>
    <row r="5" spans="1:5" ht="35.25" customHeight="1">
      <c r="A5" s="83" t="s">
        <v>77</v>
      </c>
      <c r="B5" s="120">
        <v>31</v>
      </c>
      <c r="C5" s="18">
        <v>4024</v>
      </c>
      <c r="D5" s="121">
        <v>17516584</v>
      </c>
      <c r="E5" s="18">
        <v>976503</v>
      </c>
    </row>
    <row r="6" spans="1:5" ht="35.25" customHeight="1">
      <c r="A6" s="83" t="s">
        <v>85</v>
      </c>
      <c r="B6" s="120">
        <v>30</v>
      </c>
      <c r="C6" s="18">
        <v>3290</v>
      </c>
      <c r="D6" s="121">
        <v>14582928</v>
      </c>
      <c r="E6" s="18">
        <v>791690</v>
      </c>
    </row>
    <row r="7" spans="1:5" ht="35.25" customHeight="1">
      <c r="A7" s="83" t="s">
        <v>94</v>
      </c>
      <c r="B7" s="120">
        <v>26</v>
      </c>
      <c r="C7" s="18">
        <v>3332</v>
      </c>
      <c r="D7" s="121">
        <v>16531034</v>
      </c>
      <c r="E7" s="18">
        <v>1023744</v>
      </c>
    </row>
    <row r="8" spans="1:5" ht="35.25" customHeight="1">
      <c r="A8" s="83" t="s">
        <v>142</v>
      </c>
      <c r="B8" s="120">
        <v>28</v>
      </c>
      <c r="C8" s="18">
        <v>3851</v>
      </c>
      <c r="D8" s="121">
        <v>17473998</v>
      </c>
      <c r="E8" s="18">
        <v>1182678</v>
      </c>
    </row>
    <row r="9" spans="1:5" ht="35.25" customHeight="1">
      <c r="A9" s="83" t="s">
        <v>146</v>
      </c>
      <c r="B9" s="120">
        <v>26</v>
      </c>
      <c r="C9" s="18">
        <v>3381</v>
      </c>
      <c r="D9" s="121">
        <v>14811295</v>
      </c>
      <c r="E9" s="18">
        <v>436633</v>
      </c>
    </row>
    <row r="10" spans="1:5" ht="35.25" customHeight="1">
      <c r="A10" s="129" t="s">
        <v>172</v>
      </c>
      <c r="B10" s="122">
        <v>27</v>
      </c>
      <c r="C10" s="123">
        <v>3683</v>
      </c>
      <c r="D10" s="124">
        <v>17202780</v>
      </c>
      <c r="E10" s="123">
        <v>552269</v>
      </c>
    </row>
    <row r="11" ht="14.25">
      <c r="E11" s="40"/>
    </row>
  </sheetData>
  <mergeCells count="1"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  <headerFooter alignWithMargins="0">
    <oddFooter>&amp;C－１７－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43" sqref="A43"/>
    </sheetView>
  </sheetViews>
  <sheetFormatPr defaultColWidth="9.00390625" defaultRowHeight="13.5"/>
  <cols>
    <col min="1" max="1" width="10.625" style="4" customWidth="1"/>
    <col min="2" max="5" width="17.625" style="4" customWidth="1"/>
    <col min="6" max="6" width="12.375" style="4" customWidth="1"/>
    <col min="7" max="16384" width="9.00390625" style="4" customWidth="1"/>
  </cols>
  <sheetData>
    <row r="1" ht="45" customHeight="1">
      <c r="A1" s="35" t="s">
        <v>115</v>
      </c>
    </row>
    <row r="2" spans="1:5" ht="30" customHeight="1">
      <c r="A2" s="1" t="s">
        <v>116</v>
      </c>
      <c r="B2" s="3"/>
      <c r="C2" s="3"/>
      <c r="D2" s="3"/>
      <c r="E2" s="9"/>
    </row>
    <row r="3" spans="1:7" ht="31.5" customHeight="1">
      <c r="A3" s="388" t="s">
        <v>108</v>
      </c>
      <c r="B3" s="390" t="s">
        <v>109</v>
      </c>
      <c r="C3" s="391"/>
      <c r="D3" s="390" t="s">
        <v>111</v>
      </c>
      <c r="E3" s="392"/>
      <c r="F3" s="168"/>
      <c r="G3" s="168"/>
    </row>
    <row r="4" spans="1:5" ht="31.5" customHeight="1">
      <c r="A4" s="389"/>
      <c r="B4" s="184" t="s">
        <v>110</v>
      </c>
      <c r="C4" s="169" t="s">
        <v>38</v>
      </c>
      <c r="D4" s="184" t="s">
        <v>110</v>
      </c>
      <c r="E4" s="169" t="s">
        <v>38</v>
      </c>
    </row>
    <row r="5" spans="1:5" ht="35.25" customHeight="1">
      <c r="A5" s="83" t="s">
        <v>173</v>
      </c>
      <c r="B5" s="250">
        <v>99619</v>
      </c>
      <c r="C5" s="248">
        <v>67.1</v>
      </c>
      <c r="D5" s="252">
        <v>111459</v>
      </c>
      <c r="E5" s="248">
        <v>106.2</v>
      </c>
    </row>
    <row r="6" spans="1:5" ht="35.25" customHeight="1">
      <c r="A6" s="83" t="s">
        <v>174</v>
      </c>
      <c r="B6" s="250">
        <v>120127</v>
      </c>
      <c r="C6" s="248">
        <f>B6/B5*100</f>
        <v>120.58643431473917</v>
      </c>
      <c r="D6" s="252">
        <v>120011</v>
      </c>
      <c r="E6" s="248">
        <f>D6/D5*100</f>
        <v>107.67277653666372</v>
      </c>
    </row>
    <row r="7" spans="1:5" ht="35.25" customHeight="1">
      <c r="A7" s="83" t="s">
        <v>175</v>
      </c>
      <c r="B7" s="250">
        <v>85817</v>
      </c>
      <c r="C7" s="248">
        <f>B7/B6*100</f>
        <v>71.43856085642695</v>
      </c>
      <c r="D7" s="252">
        <v>161038</v>
      </c>
      <c r="E7" s="248">
        <f>D7/D6*100</f>
        <v>134.18603294697985</v>
      </c>
    </row>
    <row r="8" spans="1:5" ht="35.25" customHeight="1">
      <c r="A8" s="83" t="s">
        <v>176</v>
      </c>
      <c r="B8" s="250">
        <v>103977</v>
      </c>
      <c r="C8" s="248">
        <f>B8/B7*100</f>
        <v>121.16130836547536</v>
      </c>
      <c r="D8" s="252">
        <v>148866</v>
      </c>
      <c r="E8" s="248">
        <f>D8/D7*100</f>
        <v>92.44153553819595</v>
      </c>
    </row>
    <row r="9" spans="1:6" ht="35.25" customHeight="1">
      <c r="A9" s="83" t="s">
        <v>177</v>
      </c>
      <c r="B9" s="250">
        <v>38725</v>
      </c>
      <c r="C9" s="248">
        <f>B9/B8*100</f>
        <v>37.243813535685774</v>
      </c>
      <c r="D9" s="252">
        <v>122334</v>
      </c>
      <c r="E9" s="248">
        <f>D9/D8*100</f>
        <v>82.17726008625206</v>
      </c>
      <c r="F9" s="16"/>
    </row>
    <row r="10" spans="1:5" ht="35.25" customHeight="1">
      <c r="A10" s="156" t="s">
        <v>178</v>
      </c>
      <c r="B10" s="251">
        <v>34356</v>
      </c>
      <c r="C10" s="254">
        <f>B10/B9*100</f>
        <v>88.71788250484184</v>
      </c>
      <c r="D10" s="253">
        <v>129284</v>
      </c>
      <c r="E10" s="249">
        <f>D10/D9*100</f>
        <v>105.68116795003841</v>
      </c>
    </row>
    <row r="11" ht="14.25">
      <c r="E11" s="40"/>
    </row>
  </sheetData>
  <mergeCells count="3">
    <mergeCell ref="A3:A4"/>
    <mergeCell ref="B3:C3"/>
    <mergeCell ref="D3:E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3">
      <selection activeCell="F28" sqref="F28"/>
    </sheetView>
  </sheetViews>
  <sheetFormatPr defaultColWidth="9.00390625" defaultRowHeight="13.5"/>
  <cols>
    <col min="1" max="1" width="12.625" style="6" customWidth="1"/>
    <col min="2" max="7" width="11.625" style="6" customWidth="1"/>
    <col min="8" max="16384" width="9.00390625" style="6" customWidth="1"/>
  </cols>
  <sheetData>
    <row r="1" s="67" customFormat="1" ht="27" customHeight="1">
      <c r="A1" s="8" t="s">
        <v>73</v>
      </c>
    </row>
    <row r="2" ht="27" customHeight="1">
      <c r="A2" s="61"/>
    </row>
    <row r="3" s="1" customFormat="1" ht="27" customHeight="1">
      <c r="A3" s="2" t="s">
        <v>65</v>
      </c>
    </row>
    <row r="4" spans="1:7" ht="21" customHeight="1">
      <c r="A4" s="11"/>
      <c r="B4" s="347" t="s">
        <v>165</v>
      </c>
      <c r="C4" s="347"/>
      <c r="D4" s="347"/>
      <c r="E4" s="347"/>
      <c r="F4" s="347"/>
      <c r="G4" s="347"/>
    </row>
    <row r="5" spans="1:7" ht="27" customHeight="1">
      <c r="A5" s="165" t="s">
        <v>82</v>
      </c>
      <c r="B5" s="155" t="s">
        <v>78</v>
      </c>
      <c r="C5" s="155" t="s">
        <v>160</v>
      </c>
      <c r="D5" s="155" t="s">
        <v>161</v>
      </c>
      <c r="E5" s="155" t="s">
        <v>162</v>
      </c>
      <c r="F5" s="155" t="s">
        <v>163</v>
      </c>
      <c r="G5" s="155" t="s">
        <v>164</v>
      </c>
    </row>
    <row r="6" spans="1:7" ht="27" customHeight="1">
      <c r="A6" s="150" t="s">
        <v>19</v>
      </c>
      <c r="B6" s="206">
        <v>554</v>
      </c>
      <c r="C6" s="202">
        <v>524</v>
      </c>
      <c r="D6" s="223">
        <v>508</v>
      </c>
      <c r="E6" s="223">
        <v>495</v>
      </c>
      <c r="F6" s="223">
        <v>450</v>
      </c>
      <c r="G6" s="223">
        <v>433</v>
      </c>
    </row>
    <row r="7" spans="1:7" ht="27" customHeight="1">
      <c r="A7" s="141" t="s">
        <v>29</v>
      </c>
      <c r="B7" s="186">
        <v>102.6</v>
      </c>
      <c r="C7" s="186">
        <f>C6/B6*100</f>
        <v>94.58483754512635</v>
      </c>
      <c r="D7" s="186">
        <f>D6/C6*100</f>
        <v>96.94656488549617</v>
      </c>
      <c r="E7" s="186">
        <f>E6/D6*100</f>
        <v>97.44094488188976</v>
      </c>
      <c r="F7" s="186">
        <f>F6/E6*100</f>
        <v>90.9090909090909</v>
      </c>
      <c r="G7" s="186">
        <f>G6/F6*100</f>
        <v>96.22222222222221</v>
      </c>
    </row>
    <row r="8" spans="1:7" ht="27" customHeight="1">
      <c r="A8" s="156" t="s">
        <v>30</v>
      </c>
      <c r="B8" s="185">
        <v>100</v>
      </c>
      <c r="C8" s="185">
        <f>C6/B6%</f>
        <v>94.58483754512635</v>
      </c>
      <c r="D8" s="185">
        <f>D6/B6%</f>
        <v>91.69675090252707</v>
      </c>
      <c r="E8" s="185">
        <f>E6/B6%</f>
        <v>89.35018050541517</v>
      </c>
      <c r="F8" s="185">
        <f>F6/B6%</f>
        <v>81.2274368231047</v>
      </c>
      <c r="G8" s="185">
        <f>G6/B6%</f>
        <v>78.15884476534296</v>
      </c>
    </row>
    <row r="12" spans="1:7" ht="27" customHeight="1">
      <c r="A12" s="2" t="s">
        <v>66</v>
      </c>
      <c r="B12" s="1"/>
      <c r="C12" s="1"/>
      <c r="D12" s="1"/>
      <c r="E12" s="1"/>
      <c r="F12" s="1"/>
      <c r="G12" s="119"/>
    </row>
    <row r="13" spans="1:7" ht="14.25">
      <c r="A13" s="2"/>
      <c r="B13" s="1"/>
      <c r="C13" s="1"/>
      <c r="D13" s="1"/>
      <c r="E13" s="1"/>
      <c r="F13" s="1"/>
      <c r="G13" s="119"/>
    </row>
    <row r="14" spans="1:7" ht="27" customHeight="1">
      <c r="A14" s="348" t="s">
        <v>31</v>
      </c>
      <c r="B14" s="350" t="s">
        <v>166</v>
      </c>
      <c r="C14" s="351"/>
      <c r="D14" s="350" t="s">
        <v>148</v>
      </c>
      <c r="E14" s="351"/>
      <c r="F14" s="350" t="s">
        <v>32</v>
      </c>
      <c r="G14" s="351"/>
    </row>
    <row r="15" spans="1:7" ht="27" customHeight="1">
      <c r="A15" s="349"/>
      <c r="B15" s="151" t="s">
        <v>33</v>
      </c>
      <c r="C15" s="152" t="s">
        <v>4</v>
      </c>
      <c r="D15" s="151" t="s">
        <v>33</v>
      </c>
      <c r="E15" s="152" t="s">
        <v>4</v>
      </c>
      <c r="F15" s="281" t="s">
        <v>34</v>
      </c>
      <c r="G15" s="154" t="s">
        <v>35</v>
      </c>
    </row>
    <row r="16" spans="1:7" ht="27" customHeight="1">
      <c r="A16" s="132" t="s">
        <v>87</v>
      </c>
      <c r="B16" s="75">
        <f>SUM(B17:B24)</f>
        <v>433</v>
      </c>
      <c r="C16" s="76">
        <f>SUM(C17:C24)</f>
        <v>100.00000000000001</v>
      </c>
      <c r="D16" s="75">
        <f>SUM(D17:D24)</f>
        <v>450</v>
      </c>
      <c r="E16" s="76">
        <f>SUM(E17:E24)</f>
        <v>100</v>
      </c>
      <c r="F16" s="77">
        <f aca="true" t="shared" si="0" ref="F16:F23">B16-D16</f>
        <v>-17</v>
      </c>
      <c r="G16" s="134">
        <f aca="true" t="shared" si="1" ref="G16:G24">F16/D16*100</f>
        <v>-3.7777777777777777</v>
      </c>
    </row>
    <row r="17" spans="1:7" ht="27" customHeight="1">
      <c r="A17" s="83" t="s">
        <v>144</v>
      </c>
      <c r="B17" s="52">
        <v>187</v>
      </c>
      <c r="C17" s="62">
        <f>B17/B16*100</f>
        <v>43.187066974595844</v>
      </c>
      <c r="D17" s="52">
        <v>211</v>
      </c>
      <c r="E17" s="62">
        <f>D17/D16*100</f>
        <v>46.88888888888889</v>
      </c>
      <c r="F17" s="149">
        <f t="shared" si="0"/>
        <v>-24</v>
      </c>
      <c r="G17" s="135">
        <f t="shared" si="1"/>
        <v>-11.374407582938389</v>
      </c>
    </row>
    <row r="18" spans="1:7" ht="27" customHeight="1">
      <c r="A18" s="83" t="s">
        <v>89</v>
      </c>
      <c r="B18" s="52">
        <v>107</v>
      </c>
      <c r="C18" s="62">
        <f>B18/B16*100</f>
        <v>24.71131639722864</v>
      </c>
      <c r="D18" s="52">
        <v>99</v>
      </c>
      <c r="E18" s="62">
        <f>D18/D16*100</f>
        <v>22</v>
      </c>
      <c r="F18" s="149">
        <f t="shared" si="0"/>
        <v>8</v>
      </c>
      <c r="G18" s="135">
        <f t="shared" si="1"/>
        <v>8.080808080808081</v>
      </c>
    </row>
    <row r="19" spans="1:7" ht="27" customHeight="1">
      <c r="A19" s="83" t="s">
        <v>90</v>
      </c>
      <c r="B19" s="72">
        <v>47</v>
      </c>
      <c r="C19" s="62">
        <f>B19/B16*100</f>
        <v>10.854503464203233</v>
      </c>
      <c r="D19" s="72">
        <v>51</v>
      </c>
      <c r="E19" s="62">
        <f>D19/D16*100</f>
        <v>11.333333333333332</v>
      </c>
      <c r="F19" s="149">
        <f t="shared" si="0"/>
        <v>-4</v>
      </c>
      <c r="G19" s="135">
        <f t="shared" si="1"/>
        <v>-7.8431372549019605</v>
      </c>
    </row>
    <row r="20" spans="1:7" ht="27" customHeight="1">
      <c r="A20" s="83" t="s">
        <v>91</v>
      </c>
      <c r="B20" s="72">
        <v>67</v>
      </c>
      <c r="C20" s="62">
        <f>B20/B16*100</f>
        <v>15.473441108545035</v>
      </c>
      <c r="D20" s="72">
        <v>62</v>
      </c>
      <c r="E20" s="62">
        <f>D20/D16*100</f>
        <v>13.777777777777779</v>
      </c>
      <c r="F20" s="149">
        <f t="shared" si="0"/>
        <v>5</v>
      </c>
      <c r="G20" s="135">
        <f t="shared" si="1"/>
        <v>8.064516129032258</v>
      </c>
    </row>
    <row r="21" spans="1:7" ht="27" customHeight="1">
      <c r="A21" s="332" t="s">
        <v>179</v>
      </c>
      <c r="B21" s="72">
        <v>11</v>
      </c>
      <c r="C21" s="62">
        <f>B21/B16*100</f>
        <v>2.5404157043879905</v>
      </c>
      <c r="D21" s="72">
        <v>14</v>
      </c>
      <c r="E21" s="62">
        <f>D21/D16*100</f>
        <v>3.111111111111111</v>
      </c>
      <c r="F21" s="149">
        <f t="shared" si="0"/>
        <v>-3</v>
      </c>
      <c r="G21" s="135">
        <f t="shared" si="1"/>
        <v>-21.428571428571427</v>
      </c>
    </row>
    <row r="22" spans="1:7" ht="27" customHeight="1">
      <c r="A22" s="332" t="s">
        <v>180</v>
      </c>
      <c r="B22" s="72">
        <v>6</v>
      </c>
      <c r="C22" s="62">
        <f>B22/B16*100</f>
        <v>1.3856812933025404</v>
      </c>
      <c r="D22" s="72">
        <v>6</v>
      </c>
      <c r="E22" s="62">
        <f>D22/D16*100</f>
        <v>1.3333333333333335</v>
      </c>
      <c r="F22" s="149">
        <f t="shared" si="0"/>
        <v>0</v>
      </c>
      <c r="G22" s="135">
        <f t="shared" si="1"/>
        <v>0</v>
      </c>
    </row>
    <row r="23" spans="1:7" ht="27" customHeight="1">
      <c r="A23" s="83" t="s">
        <v>92</v>
      </c>
      <c r="B23" s="72">
        <v>7</v>
      </c>
      <c r="C23" s="62">
        <f>B23/B16*100</f>
        <v>1.6166281755196306</v>
      </c>
      <c r="D23" s="72">
        <v>6</v>
      </c>
      <c r="E23" s="62">
        <f>D23/D16*100</f>
        <v>1.3333333333333335</v>
      </c>
      <c r="F23" s="149">
        <f t="shared" si="0"/>
        <v>1</v>
      </c>
      <c r="G23" s="135">
        <f t="shared" si="1"/>
        <v>16.666666666666664</v>
      </c>
    </row>
    <row r="24" spans="1:7" ht="27" customHeight="1">
      <c r="A24" s="129" t="s">
        <v>0</v>
      </c>
      <c r="B24" s="73">
        <v>1</v>
      </c>
      <c r="C24" s="64">
        <f>B24/B16*100</f>
        <v>0.23094688221709006</v>
      </c>
      <c r="D24" s="73">
        <v>1</v>
      </c>
      <c r="E24" s="64">
        <f>D24/D16*100</f>
        <v>0.2222222222222222</v>
      </c>
      <c r="F24" s="208">
        <f>B24-D24</f>
        <v>0</v>
      </c>
      <c r="G24" s="139">
        <f t="shared" si="1"/>
        <v>0</v>
      </c>
    </row>
    <row r="25" spans="1:5" ht="14.25">
      <c r="A25" s="133"/>
      <c r="C25" s="210"/>
      <c r="E25" s="210"/>
    </row>
  </sheetData>
  <mergeCells count="5">
    <mergeCell ref="B4:G4"/>
    <mergeCell ref="A14:A15"/>
    <mergeCell ref="B14:C14"/>
    <mergeCell ref="D14:E14"/>
    <mergeCell ref="F14:G14"/>
  </mergeCells>
  <printOptions/>
  <pageMargins left="0.75" right="0.67" top="1" bottom="1" header="0.512" footer="0.512"/>
  <pageSetup horizontalDpi="300" verticalDpi="300" orientation="portrait" paperSize="9" scale="99" r:id="rId1"/>
  <headerFooter alignWithMargins="0">
    <oddFooter>&amp;C－７－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="75" zoomScaleNormal="75" workbookViewId="0" topLeftCell="A1">
      <selection activeCell="A43" sqref="A43"/>
    </sheetView>
  </sheetViews>
  <sheetFormatPr defaultColWidth="9.00390625" defaultRowHeight="13.5"/>
  <cols>
    <col min="1" max="1" width="3.625" style="4" customWidth="1"/>
    <col min="2" max="2" width="13.375" style="4" customWidth="1"/>
    <col min="3" max="7" width="11.875" style="4" customWidth="1"/>
    <col min="8" max="8" width="11.875" style="204" customWidth="1"/>
    <col min="9" max="16384" width="9.00390625" style="4" customWidth="1"/>
  </cols>
  <sheetData>
    <row r="1" spans="1:8" s="1" customFormat="1" ht="27.75" customHeight="1">
      <c r="A1" s="2" t="s">
        <v>67</v>
      </c>
      <c r="B1" s="2"/>
      <c r="C1" s="2"/>
      <c r="D1" s="2"/>
      <c r="E1" s="2"/>
      <c r="F1" s="2"/>
      <c r="G1" s="2"/>
      <c r="H1" s="203"/>
    </row>
    <row r="2" spans="1:8" ht="27.75" customHeight="1">
      <c r="A2" s="351" t="s">
        <v>36</v>
      </c>
      <c r="B2" s="351"/>
      <c r="C2" s="350" t="s">
        <v>167</v>
      </c>
      <c r="D2" s="351"/>
      <c r="E2" s="350" t="s">
        <v>149</v>
      </c>
      <c r="F2" s="351"/>
      <c r="G2" s="350" t="s">
        <v>13</v>
      </c>
      <c r="H2" s="359"/>
    </row>
    <row r="3" spans="1:11" ht="27.75" customHeight="1">
      <c r="A3" s="362"/>
      <c r="B3" s="362"/>
      <c r="C3" s="151" t="s">
        <v>33</v>
      </c>
      <c r="D3" s="152" t="s">
        <v>4</v>
      </c>
      <c r="E3" s="151" t="s">
        <v>33</v>
      </c>
      <c r="F3" s="152" t="s">
        <v>4</v>
      </c>
      <c r="G3" s="281" t="s">
        <v>37</v>
      </c>
      <c r="H3" s="298" t="s">
        <v>35</v>
      </c>
      <c r="K3" s="14"/>
    </row>
    <row r="4" spans="1:11" s="25" customFormat="1" ht="27.75" customHeight="1">
      <c r="A4" s="360" t="s">
        <v>87</v>
      </c>
      <c r="B4" s="361"/>
      <c r="C4" s="75">
        <f>SUM(C5:C28)</f>
        <v>433</v>
      </c>
      <c r="D4" s="300">
        <f>SUM(D5:D28)</f>
        <v>100</v>
      </c>
      <c r="E4" s="85">
        <f>SUM(E5:E28)</f>
        <v>450</v>
      </c>
      <c r="F4" s="301">
        <f>SUM(F5:F28)</f>
        <v>99.99999999999997</v>
      </c>
      <c r="G4" s="277">
        <f>C4-E4</f>
        <v>-17</v>
      </c>
      <c r="H4" s="136">
        <f>G4/E4*100</f>
        <v>-3.7777777777777777</v>
      </c>
      <c r="K4" s="86"/>
    </row>
    <row r="5" spans="1:11" ht="27.75" customHeight="1">
      <c r="A5" s="83">
        <v>9</v>
      </c>
      <c r="B5" s="157" t="s">
        <v>117</v>
      </c>
      <c r="C5" s="12">
        <v>21</v>
      </c>
      <c r="D5" s="62">
        <f aca="true" t="shared" si="0" ref="D5:D15">C5/$C$4*100</f>
        <v>4.849884526558892</v>
      </c>
      <c r="E5" s="12">
        <v>21</v>
      </c>
      <c r="F5" s="62">
        <f aca="true" t="shared" si="1" ref="F5:F15">E5/$E$4*100</f>
        <v>4.666666666666667</v>
      </c>
      <c r="G5" s="304">
        <f aca="true" t="shared" si="2" ref="G5:G28">C5-E5</f>
        <v>0</v>
      </c>
      <c r="H5" s="135">
        <f aca="true" t="shared" si="3" ref="H5:H28">G5/E5*100</f>
        <v>0</v>
      </c>
      <c r="K5" s="16"/>
    </row>
    <row r="6" spans="1:11" ht="27.75" customHeight="1">
      <c r="A6" s="83">
        <v>10</v>
      </c>
      <c r="B6" s="158" t="s">
        <v>118</v>
      </c>
      <c r="C6" s="12">
        <v>4</v>
      </c>
      <c r="D6" s="62">
        <f t="shared" si="0"/>
        <v>0.9237875288683602</v>
      </c>
      <c r="E6" s="12">
        <v>5</v>
      </c>
      <c r="F6" s="62">
        <f t="shared" si="1"/>
        <v>1.1111111111111112</v>
      </c>
      <c r="G6" s="304">
        <f t="shared" si="2"/>
        <v>-1</v>
      </c>
      <c r="H6" s="135">
        <f t="shared" si="3"/>
        <v>-20</v>
      </c>
      <c r="K6" s="79"/>
    </row>
    <row r="7" spans="1:11" ht="27.75" customHeight="1">
      <c r="A7" s="83">
        <v>11</v>
      </c>
      <c r="B7" s="157" t="s">
        <v>119</v>
      </c>
      <c r="C7" s="272">
        <v>8</v>
      </c>
      <c r="D7" s="62">
        <f t="shared" si="0"/>
        <v>1.8475750577367205</v>
      </c>
      <c r="E7" s="272">
        <v>10</v>
      </c>
      <c r="F7" s="62">
        <f t="shared" si="1"/>
        <v>2.2222222222222223</v>
      </c>
      <c r="G7" s="304">
        <f t="shared" si="2"/>
        <v>-2</v>
      </c>
      <c r="H7" s="135">
        <f t="shared" si="3"/>
        <v>-20</v>
      </c>
      <c r="K7" s="14"/>
    </row>
    <row r="8" spans="1:11" ht="27.75" customHeight="1">
      <c r="A8" s="83">
        <v>12</v>
      </c>
      <c r="B8" s="157" t="s">
        <v>120</v>
      </c>
      <c r="C8" s="12">
        <v>44</v>
      </c>
      <c r="D8" s="62">
        <f t="shared" si="0"/>
        <v>10.161662817551962</v>
      </c>
      <c r="E8" s="12">
        <v>43</v>
      </c>
      <c r="F8" s="62">
        <f t="shared" si="1"/>
        <v>9.555555555555555</v>
      </c>
      <c r="G8" s="304">
        <f t="shared" si="2"/>
        <v>1</v>
      </c>
      <c r="H8" s="135">
        <f t="shared" si="3"/>
        <v>2.3255813953488373</v>
      </c>
      <c r="K8" s="14"/>
    </row>
    <row r="9" spans="1:11" ht="27.75" customHeight="1">
      <c r="A9" s="83">
        <v>13</v>
      </c>
      <c r="B9" s="157" t="s">
        <v>121</v>
      </c>
      <c r="C9" s="12">
        <v>66</v>
      </c>
      <c r="D9" s="62">
        <f t="shared" si="0"/>
        <v>15.242494226327944</v>
      </c>
      <c r="E9" s="12">
        <v>75</v>
      </c>
      <c r="F9" s="62">
        <f t="shared" si="1"/>
        <v>16.666666666666664</v>
      </c>
      <c r="G9" s="304">
        <f t="shared" si="2"/>
        <v>-9</v>
      </c>
      <c r="H9" s="135">
        <f t="shared" si="3"/>
        <v>-12</v>
      </c>
      <c r="K9" s="14"/>
    </row>
    <row r="10" spans="1:11" ht="27.75" customHeight="1">
      <c r="A10" s="83">
        <v>14</v>
      </c>
      <c r="B10" s="157" t="s">
        <v>122</v>
      </c>
      <c r="C10" s="12">
        <v>5</v>
      </c>
      <c r="D10" s="62">
        <f t="shared" si="0"/>
        <v>1.1547344110854503</v>
      </c>
      <c r="E10" s="12">
        <v>6</v>
      </c>
      <c r="F10" s="62">
        <f t="shared" si="1"/>
        <v>1.3333333333333335</v>
      </c>
      <c r="G10" s="304">
        <f>C10-E10</f>
        <v>-1</v>
      </c>
      <c r="H10" s="135">
        <f>G10/E10*100</f>
        <v>-16.666666666666664</v>
      </c>
      <c r="K10" s="14"/>
    </row>
    <row r="11" spans="1:11" ht="27.75" customHeight="1">
      <c r="A11" s="83">
        <v>15</v>
      </c>
      <c r="B11" s="157" t="s">
        <v>123</v>
      </c>
      <c r="C11" s="12">
        <v>9</v>
      </c>
      <c r="D11" s="62">
        <f t="shared" si="0"/>
        <v>2.0785219399538106</v>
      </c>
      <c r="E11" s="12">
        <v>9</v>
      </c>
      <c r="F11" s="62">
        <f t="shared" si="1"/>
        <v>2</v>
      </c>
      <c r="G11" s="304">
        <f t="shared" si="2"/>
        <v>0</v>
      </c>
      <c r="H11" s="135">
        <f t="shared" si="3"/>
        <v>0</v>
      </c>
      <c r="K11" s="14"/>
    </row>
    <row r="12" spans="1:11" ht="27.75" customHeight="1">
      <c r="A12" s="83">
        <v>16</v>
      </c>
      <c r="B12" s="157" t="s">
        <v>124</v>
      </c>
      <c r="C12" s="12">
        <v>7</v>
      </c>
      <c r="D12" s="62">
        <f t="shared" si="0"/>
        <v>1.6166281755196306</v>
      </c>
      <c r="E12" s="12">
        <v>3</v>
      </c>
      <c r="F12" s="62">
        <f t="shared" si="1"/>
        <v>0.6666666666666667</v>
      </c>
      <c r="G12" s="304">
        <f t="shared" si="2"/>
        <v>4</v>
      </c>
      <c r="H12" s="135">
        <f t="shared" si="3"/>
        <v>133.33333333333331</v>
      </c>
      <c r="K12" s="14"/>
    </row>
    <row r="13" spans="1:11" ht="27.75" customHeight="1">
      <c r="A13" s="83">
        <v>17</v>
      </c>
      <c r="B13" s="157" t="s">
        <v>125</v>
      </c>
      <c r="C13" s="12">
        <v>1</v>
      </c>
      <c r="D13" s="62">
        <f t="shared" si="0"/>
        <v>0.23094688221709006</v>
      </c>
      <c r="E13" s="12">
        <v>1</v>
      </c>
      <c r="F13" s="62">
        <f t="shared" si="1"/>
        <v>0.2222222222222222</v>
      </c>
      <c r="G13" s="304">
        <f>C13-E13</f>
        <v>0</v>
      </c>
      <c r="H13" s="135">
        <f>G13/E13*100</f>
        <v>0</v>
      </c>
      <c r="K13" s="14"/>
    </row>
    <row r="14" spans="1:11" ht="27.75" customHeight="1">
      <c r="A14" s="83">
        <v>18</v>
      </c>
      <c r="B14" s="157" t="s">
        <v>126</v>
      </c>
      <c r="C14" s="12">
        <v>42</v>
      </c>
      <c r="D14" s="62">
        <f t="shared" si="0"/>
        <v>9.699769053117784</v>
      </c>
      <c r="E14" s="12">
        <v>45</v>
      </c>
      <c r="F14" s="62">
        <f t="shared" si="1"/>
        <v>10</v>
      </c>
      <c r="G14" s="304">
        <f t="shared" si="2"/>
        <v>-3</v>
      </c>
      <c r="H14" s="135">
        <f t="shared" si="3"/>
        <v>-6.666666666666667</v>
      </c>
      <c r="K14" s="14"/>
    </row>
    <row r="15" spans="1:11" ht="27.75" customHeight="1">
      <c r="A15" s="83">
        <v>19</v>
      </c>
      <c r="B15" s="157" t="s">
        <v>127</v>
      </c>
      <c r="C15" s="12">
        <v>4</v>
      </c>
      <c r="D15" s="62">
        <f t="shared" si="0"/>
        <v>0.9237875288683602</v>
      </c>
      <c r="E15" s="12">
        <v>3</v>
      </c>
      <c r="F15" s="62">
        <f t="shared" si="1"/>
        <v>0.6666666666666667</v>
      </c>
      <c r="G15" s="304">
        <f t="shared" si="2"/>
        <v>1</v>
      </c>
      <c r="H15" s="135">
        <f t="shared" si="3"/>
        <v>33.33333333333333</v>
      </c>
      <c r="K15" s="14"/>
    </row>
    <row r="16" spans="1:11" ht="27.75" customHeight="1">
      <c r="A16" s="83">
        <v>20</v>
      </c>
      <c r="B16" s="157" t="s">
        <v>128</v>
      </c>
      <c r="C16" s="256" t="s">
        <v>64</v>
      </c>
      <c r="D16" s="257" t="s">
        <v>64</v>
      </c>
      <c r="E16" s="256" t="s">
        <v>64</v>
      </c>
      <c r="F16" s="257" t="s">
        <v>64</v>
      </c>
      <c r="G16" s="256" t="s">
        <v>64</v>
      </c>
      <c r="H16" s="288" t="s">
        <v>64</v>
      </c>
      <c r="K16" s="22"/>
    </row>
    <row r="17" spans="1:11" ht="27.75" customHeight="1">
      <c r="A17" s="83">
        <v>21</v>
      </c>
      <c r="B17" s="157" t="s">
        <v>129</v>
      </c>
      <c r="C17" s="80">
        <v>14</v>
      </c>
      <c r="D17" s="62">
        <f aca="true" t="shared" si="4" ref="D17:D28">C17/$C$4*100</f>
        <v>3.233256351039261</v>
      </c>
      <c r="E17" s="80">
        <v>12</v>
      </c>
      <c r="F17" s="62">
        <f aca="true" t="shared" si="5" ref="F17:F28">E17/$E$4*100</f>
        <v>2.666666666666667</v>
      </c>
      <c r="G17" s="304">
        <f t="shared" si="2"/>
        <v>2</v>
      </c>
      <c r="H17" s="135">
        <f t="shared" si="3"/>
        <v>16.666666666666664</v>
      </c>
      <c r="K17" s="14"/>
    </row>
    <row r="18" spans="1:11" ht="27.75" customHeight="1">
      <c r="A18" s="83">
        <v>22</v>
      </c>
      <c r="B18" s="157" t="s">
        <v>130</v>
      </c>
      <c r="C18" s="12">
        <v>5</v>
      </c>
      <c r="D18" s="62">
        <f t="shared" si="4"/>
        <v>1.1547344110854503</v>
      </c>
      <c r="E18" s="12">
        <v>8</v>
      </c>
      <c r="F18" s="62">
        <f t="shared" si="5"/>
        <v>1.7777777777777777</v>
      </c>
      <c r="G18" s="304">
        <f t="shared" si="2"/>
        <v>-3</v>
      </c>
      <c r="H18" s="135">
        <f t="shared" si="3"/>
        <v>-37.5</v>
      </c>
      <c r="K18" s="14"/>
    </row>
    <row r="19" spans="1:11" ht="27.75" customHeight="1">
      <c r="A19" s="83">
        <v>23</v>
      </c>
      <c r="B19" s="157" t="s">
        <v>131</v>
      </c>
      <c r="C19" s="12">
        <v>9</v>
      </c>
      <c r="D19" s="62">
        <f t="shared" si="4"/>
        <v>2.0785219399538106</v>
      </c>
      <c r="E19" s="12">
        <v>10</v>
      </c>
      <c r="F19" s="62">
        <f t="shared" si="5"/>
        <v>2.2222222222222223</v>
      </c>
      <c r="G19" s="304">
        <f t="shared" si="2"/>
        <v>-1</v>
      </c>
      <c r="H19" s="135">
        <f t="shared" si="3"/>
        <v>-10</v>
      </c>
      <c r="K19" s="14"/>
    </row>
    <row r="20" spans="1:11" ht="27.75" customHeight="1">
      <c r="A20" s="83">
        <v>24</v>
      </c>
      <c r="B20" s="157" t="s">
        <v>132</v>
      </c>
      <c r="C20" s="12">
        <v>66</v>
      </c>
      <c r="D20" s="62">
        <f t="shared" si="4"/>
        <v>15.242494226327944</v>
      </c>
      <c r="E20" s="12">
        <v>67</v>
      </c>
      <c r="F20" s="62">
        <f t="shared" si="5"/>
        <v>14.888888888888888</v>
      </c>
      <c r="G20" s="304">
        <f t="shared" si="2"/>
        <v>-1</v>
      </c>
      <c r="H20" s="135">
        <f t="shared" si="3"/>
        <v>-1.4925373134328357</v>
      </c>
      <c r="K20" s="14"/>
    </row>
    <row r="21" spans="1:11" ht="27.75" customHeight="1">
      <c r="A21" s="83">
        <v>25</v>
      </c>
      <c r="B21" s="157" t="s">
        <v>133</v>
      </c>
      <c r="C21" s="12">
        <v>17</v>
      </c>
      <c r="D21" s="62">
        <f t="shared" si="4"/>
        <v>3.9260969976905313</v>
      </c>
      <c r="E21" s="12">
        <v>18</v>
      </c>
      <c r="F21" s="62">
        <f t="shared" si="5"/>
        <v>4</v>
      </c>
      <c r="G21" s="304">
        <f t="shared" si="2"/>
        <v>-1</v>
      </c>
      <c r="H21" s="135">
        <f t="shared" si="3"/>
        <v>-5.555555555555555</v>
      </c>
      <c r="K21" s="14"/>
    </row>
    <row r="22" spans="1:11" ht="27.75" customHeight="1">
      <c r="A22" s="83">
        <v>26</v>
      </c>
      <c r="B22" s="157" t="s">
        <v>134</v>
      </c>
      <c r="C22" s="12">
        <v>23</v>
      </c>
      <c r="D22" s="62">
        <f t="shared" si="4"/>
        <v>5.311778290993072</v>
      </c>
      <c r="E22" s="12">
        <v>31</v>
      </c>
      <c r="F22" s="62">
        <f t="shared" si="5"/>
        <v>6.888888888888889</v>
      </c>
      <c r="G22" s="304">
        <f t="shared" si="2"/>
        <v>-8</v>
      </c>
      <c r="H22" s="135">
        <f t="shared" si="3"/>
        <v>-25.806451612903224</v>
      </c>
      <c r="K22" s="14"/>
    </row>
    <row r="23" spans="1:11" ht="27.75" customHeight="1">
      <c r="A23" s="83">
        <v>27</v>
      </c>
      <c r="B23" s="157" t="s">
        <v>135</v>
      </c>
      <c r="C23" s="12">
        <v>12</v>
      </c>
      <c r="D23" s="62">
        <f t="shared" si="4"/>
        <v>2.771362586605081</v>
      </c>
      <c r="E23" s="12">
        <v>11</v>
      </c>
      <c r="F23" s="62">
        <f t="shared" si="5"/>
        <v>2.4444444444444446</v>
      </c>
      <c r="G23" s="304">
        <f t="shared" si="2"/>
        <v>1</v>
      </c>
      <c r="H23" s="135">
        <f t="shared" si="3"/>
        <v>9.090909090909092</v>
      </c>
      <c r="K23" s="14"/>
    </row>
    <row r="24" spans="1:11" ht="27.75" customHeight="1">
      <c r="A24" s="83">
        <v>28</v>
      </c>
      <c r="B24" s="157" t="s">
        <v>136</v>
      </c>
      <c r="C24" s="12">
        <v>17</v>
      </c>
      <c r="D24" s="62">
        <f t="shared" si="4"/>
        <v>3.9260969976905313</v>
      </c>
      <c r="E24" s="12">
        <v>18</v>
      </c>
      <c r="F24" s="62">
        <f t="shared" si="5"/>
        <v>4</v>
      </c>
      <c r="G24" s="304">
        <f>C24-E24</f>
        <v>-1</v>
      </c>
      <c r="H24" s="135">
        <f>G24/E24*100</f>
        <v>-5.555555555555555</v>
      </c>
      <c r="K24" s="14"/>
    </row>
    <row r="25" spans="1:11" ht="27.75" customHeight="1">
      <c r="A25" s="83">
        <v>29</v>
      </c>
      <c r="B25" s="157" t="s">
        <v>137</v>
      </c>
      <c r="C25" s="12">
        <v>13</v>
      </c>
      <c r="D25" s="62">
        <f t="shared" si="4"/>
        <v>3.0023094688221708</v>
      </c>
      <c r="E25" s="12">
        <v>11</v>
      </c>
      <c r="F25" s="62">
        <f t="shared" si="5"/>
        <v>2.4444444444444446</v>
      </c>
      <c r="G25" s="304">
        <f t="shared" si="2"/>
        <v>2</v>
      </c>
      <c r="H25" s="135">
        <f t="shared" si="3"/>
        <v>18.181818181818183</v>
      </c>
      <c r="K25" s="14"/>
    </row>
    <row r="26" spans="1:11" ht="27.75" customHeight="1">
      <c r="A26" s="83">
        <v>30</v>
      </c>
      <c r="B26" s="157" t="s">
        <v>138</v>
      </c>
      <c r="C26" s="12">
        <v>4</v>
      </c>
      <c r="D26" s="62">
        <f t="shared" si="4"/>
        <v>0.9237875288683602</v>
      </c>
      <c r="E26" s="12">
        <v>4</v>
      </c>
      <c r="F26" s="62">
        <f t="shared" si="5"/>
        <v>0.8888888888888888</v>
      </c>
      <c r="G26" s="304">
        <f t="shared" si="2"/>
        <v>0</v>
      </c>
      <c r="H26" s="135">
        <f t="shared" si="3"/>
        <v>0</v>
      </c>
      <c r="K26" s="14"/>
    </row>
    <row r="27" spans="1:11" ht="27.75" customHeight="1">
      <c r="A27" s="83">
        <v>31</v>
      </c>
      <c r="B27" s="157" t="s">
        <v>139</v>
      </c>
      <c r="C27" s="12">
        <v>34</v>
      </c>
      <c r="D27" s="62">
        <f t="shared" si="4"/>
        <v>7.852193995381063</v>
      </c>
      <c r="E27" s="12">
        <v>31</v>
      </c>
      <c r="F27" s="62">
        <f t="shared" si="5"/>
        <v>6.888888888888889</v>
      </c>
      <c r="G27" s="304">
        <f t="shared" si="2"/>
        <v>3</v>
      </c>
      <c r="H27" s="135">
        <f t="shared" si="3"/>
        <v>9.67741935483871</v>
      </c>
      <c r="K27" s="14"/>
    </row>
    <row r="28" spans="1:8" ht="27.75" customHeight="1">
      <c r="A28" s="130">
        <v>32</v>
      </c>
      <c r="B28" s="148" t="s">
        <v>140</v>
      </c>
      <c r="C28" s="81">
        <v>8</v>
      </c>
      <c r="D28" s="64">
        <f t="shared" si="4"/>
        <v>1.8475750577367205</v>
      </c>
      <c r="E28" s="81">
        <v>8</v>
      </c>
      <c r="F28" s="64">
        <f t="shared" si="5"/>
        <v>1.7777777777777777</v>
      </c>
      <c r="G28" s="74">
        <f t="shared" si="2"/>
        <v>0</v>
      </c>
      <c r="H28" s="139">
        <f t="shared" si="3"/>
        <v>0</v>
      </c>
    </row>
    <row r="29" spans="1:8" ht="21" customHeight="1">
      <c r="A29" s="83"/>
      <c r="B29" s="33"/>
      <c r="C29" s="10"/>
      <c r="D29" s="10"/>
      <c r="G29" s="302"/>
      <c r="H29" s="303"/>
    </row>
    <row r="30" spans="1:4" ht="14.25">
      <c r="A30" s="83"/>
      <c r="B30" s="33"/>
      <c r="C30" s="10"/>
      <c r="D30" s="10"/>
    </row>
    <row r="31" spans="1:4" ht="14.25">
      <c r="A31" s="83"/>
      <c r="B31" s="33"/>
      <c r="C31" s="10"/>
      <c r="D31" s="10"/>
    </row>
    <row r="32" spans="1:4" ht="14.25">
      <c r="A32" s="83"/>
      <c r="B32" s="13"/>
      <c r="C32" s="10"/>
      <c r="D32" s="10"/>
    </row>
    <row r="33" spans="1:4" ht="14.25">
      <c r="A33" s="83"/>
      <c r="B33" s="33"/>
      <c r="C33" s="10"/>
      <c r="D33" s="10"/>
    </row>
    <row r="34" spans="1:4" ht="14.25">
      <c r="A34" s="83"/>
      <c r="B34" s="13"/>
      <c r="C34" s="10"/>
      <c r="D34" s="10"/>
    </row>
    <row r="35" spans="1:4" ht="14.25">
      <c r="A35" s="83"/>
      <c r="B35" s="13"/>
      <c r="C35" s="10"/>
      <c r="D35" s="10"/>
    </row>
    <row r="36" spans="3:4" ht="14.25">
      <c r="C36" s="16"/>
      <c r="D36" s="10"/>
    </row>
    <row r="37" spans="1:4" ht="14.25">
      <c r="A37" s="83"/>
      <c r="B37" s="33"/>
      <c r="C37" s="10"/>
      <c r="D37" s="10"/>
    </row>
    <row r="38" spans="1:4" ht="14.25">
      <c r="A38" s="16"/>
      <c r="B38" s="16"/>
      <c r="C38" s="16"/>
      <c r="D38" s="10"/>
    </row>
    <row r="39" spans="1:4" ht="14.25">
      <c r="A39" s="83"/>
      <c r="B39" s="33"/>
      <c r="C39" s="10"/>
      <c r="D39" s="10"/>
    </row>
    <row r="40" spans="3:4" ht="14.25">
      <c r="C40" s="16"/>
      <c r="D40" s="10"/>
    </row>
    <row r="41" spans="1:4" ht="14.25">
      <c r="A41" s="83"/>
      <c r="B41" s="13"/>
      <c r="C41" s="10"/>
      <c r="D41" s="10"/>
    </row>
    <row r="42" spans="1:3" ht="14.25">
      <c r="A42" s="83"/>
      <c r="B42" s="13"/>
      <c r="C42" s="10"/>
    </row>
    <row r="43" ht="13.5">
      <c r="C43" s="16"/>
    </row>
    <row r="44" spans="1:3" ht="14.25">
      <c r="A44" s="83"/>
      <c r="B44" s="13"/>
      <c r="C44" s="10"/>
    </row>
    <row r="45" spans="1:3" ht="14.25">
      <c r="A45" s="83"/>
      <c r="B45" s="33"/>
      <c r="C45" s="10"/>
    </row>
    <row r="46" spans="1:3" ht="14.25">
      <c r="A46" s="83"/>
      <c r="B46" s="13"/>
      <c r="C46" s="10"/>
    </row>
    <row r="47" spans="1:3" ht="14.25">
      <c r="A47" s="83"/>
      <c r="B47" s="84"/>
      <c r="C47" s="10"/>
    </row>
    <row r="48" spans="1:3" ht="14.25">
      <c r="A48" s="83"/>
      <c r="B48" s="13"/>
      <c r="C48" s="10"/>
    </row>
    <row r="49" spans="1:3" ht="14.25">
      <c r="A49" s="83"/>
      <c r="B49" s="13"/>
      <c r="C49" s="10"/>
    </row>
    <row r="50" spans="1:3" ht="14.25">
      <c r="A50" s="83"/>
      <c r="B50" s="13"/>
      <c r="C50" s="10"/>
    </row>
    <row r="51" spans="1:3" ht="14.25">
      <c r="A51" s="30"/>
      <c r="C51" s="10"/>
    </row>
    <row r="52" spans="1:3" ht="14.25">
      <c r="A52" s="83"/>
      <c r="B52" s="13"/>
      <c r="C52" s="10"/>
    </row>
  </sheetData>
  <mergeCells count="5">
    <mergeCell ref="G2:H2"/>
    <mergeCell ref="C2:D2"/>
    <mergeCell ref="E2:F2"/>
    <mergeCell ref="A4:B4"/>
    <mergeCell ref="A2:B3"/>
  </mergeCells>
  <printOptions/>
  <pageMargins left="0.7874015748031497" right="0.7874015748031497" top="0.79" bottom="0.79" header="0.5118110236220472" footer="0.5118110236220472"/>
  <pageSetup horizontalDpi="300" verticalDpi="300" orientation="portrait" paperSize="9" scale="98" r:id="rId1"/>
  <headerFooter alignWithMargins="0">
    <oddFooter>&amp;C－８－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20" sqref="B20"/>
    </sheetView>
  </sheetViews>
  <sheetFormatPr defaultColWidth="9.00390625" defaultRowHeight="13.5"/>
  <cols>
    <col min="1" max="7" width="12.625" style="4" customWidth="1"/>
    <col min="8" max="16384" width="9.00390625" style="4" customWidth="1"/>
  </cols>
  <sheetData>
    <row r="1" spans="1:3" s="91" customFormat="1" ht="27" customHeight="1">
      <c r="A1" s="363" t="s">
        <v>75</v>
      </c>
      <c r="B1" s="363"/>
      <c r="C1" s="363"/>
    </row>
    <row r="2" ht="27" customHeight="1">
      <c r="A2" s="8"/>
    </row>
    <row r="3" s="1" customFormat="1" ht="27" customHeight="1">
      <c r="A3" s="102" t="s">
        <v>68</v>
      </c>
    </row>
    <row r="4" spans="1:7" ht="16.5" customHeight="1">
      <c r="A4" s="130"/>
      <c r="B4" s="347" t="s">
        <v>169</v>
      </c>
      <c r="C4" s="347"/>
      <c r="D4" s="347"/>
      <c r="E4" s="347"/>
      <c r="F4" s="347"/>
      <c r="G4" s="347"/>
    </row>
    <row r="5" spans="1:7" ht="27" customHeight="1">
      <c r="A5" s="165" t="s">
        <v>80</v>
      </c>
      <c r="B5" s="155" t="s">
        <v>168</v>
      </c>
      <c r="C5" s="155" t="s">
        <v>160</v>
      </c>
      <c r="D5" s="155" t="s">
        <v>161</v>
      </c>
      <c r="E5" s="155" t="s">
        <v>162</v>
      </c>
      <c r="F5" s="155" t="s">
        <v>163</v>
      </c>
      <c r="G5" s="155" t="s">
        <v>164</v>
      </c>
    </row>
    <row r="6" spans="1:7" ht="27" customHeight="1">
      <c r="A6" s="141" t="s">
        <v>20</v>
      </c>
      <c r="B6" s="207">
        <v>13786</v>
      </c>
      <c r="C6" s="231">
        <v>13974</v>
      </c>
      <c r="D6" s="231">
        <v>14867</v>
      </c>
      <c r="E6" s="289">
        <v>14557</v>
      </c>
      <c r="F6" s="229">
        <v>13632</v>
      </c>
      <c r="G6" s="229">
        <v>13777</v>
      </c>
    </row>
    <row r="7" spans="1:7" ht="27" customHeight="1">
      <c r="A7" s="141" t="s">
        <v>38</v>
      </c>
      <c r="B7" s="66">
        <v>103.2</v>
      </c>
      <c r="C7" s="65">
        <f>C6/B6*100</f>
        <v>101.36370230668794</v>
      </c>
      <c r="D7" s="65">
        <f>D6/C6*100</f>
        <v>106.3904393874338</v>
      </c>
      <c r="E7" s="65">
        <f>E6/D6*100</f>
        <v>97.91484495863322</v>
      </c>
      <c r="F7" s="14">
        <f>F6/E6*100</f>
        <v>93.64566875042935</v>
      </c>
      <c r="G7" s="66">
        <f>G6/F6*100</f>
        <v>101.06367370892019</v>
      </c>
    </row>
    <row r="8" spans="1:7" ht="27" customHeight="1">
      <c r="A8" s="141" t="s">
        <v>151</v>
      </c>
      <c r="B8" s="65">
        <v>100</v>
      </c>
      <c r="C8" s="65">
        <f>C6/B6%</f>
        <v>101.36370230668794</v>
      </c>
      <c r="D8" s="65">
        <f>D6/B6%</f>
        <v>107.84128826345567</v>
      </c>
      <c r="E8" s="65">
        <f>E6/B6%</f>
        <v>105.59263020455533</v>
      </c>
      <c r="F8" s="66">
        <f>F6/B6%</f>
        <v>98.88292470622369</v>
      </c>
      <c r="G8" s="66">
        <f>G6/B6*100</f>
        <v>99.93471637893515</v>
      </c>
    </row>
    <row r="9" spans="1:7" ht="27" customHeight="1">
      <c r="A9" s="137" t="s">
        <v>39</v>
      </c>
      <c r="B9" s="63">
        <f aca="true" t="shared" si="0" ref="B9:G9">B6/B12</f>
        <v>24.884476534296027</v>
      </c>
      <c r="C9" s="63">
        <f t="shared" si="0"/>
        <v>26.66793893129771</v>
      </c>
      <c r="D9" s="219">
        <f t="shared" si="0"/>
        <v>29.265748031496063</v>
      </c>
      <c r="E9" s="219">
        <f t="shared" si="0"/>
        <v>29.408080808080808</v>
      </c>
      <c r="F9" s="219">
        <f t="shared" si="0"/>
        <v>30.293333333333333</v>
      </c>
      <c r="G9" s="219">
        <f t="shared" si="0"/>
        <v>31.817551963048498</v>
      </c>
    </row>
    <row r="12" spans="1:7" ht="14.25" hidden="1">
      <c r="A12" s="4" t="s">
        <v>19</v>
      </c>
      <c r="B12" s="197">
        <v>554</v>
      </c>
      <c r="C12" s="218">
        <v>524</v>
      </c>
      <c r="D12" s="218">
        <v>508</v>
      </c>
      <c r="E12" s="4">
        <v>495</v>
      </c>
      <c r="F12" s="4">
        <v>450</v>
      </c>
      <c r="G12" s="4">
        <v>433</v>
      </c>
    </row>
  </sheetData>
  <mergeCells count="2">
    <mergeCell ref="B4:G4"/>
    <mergeCell ref="A1:C1"/>
  </mergeCells>
  <printOptions/>
  <pageMargins left="0.8" right="0.37" top="1" bottom="1" header="0.512" footer="0.512"/>
  <pageSetup horizontalDpi="300" verticalDpi="300" orientation="portrait" paperSize="9" scale="99" r:id="rId1"/>
  <headerFooter alignWithMargins="0">
    <oddFooter>&amp;C－９－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B16" sqref="B16"/>
    </sheetView>
  </sheetViews>
  <sheetFormatPr defaultColWidth="9.00390625" defaultRowHeight="13.5"/>
  <cols>
    <col min="1" max="1" width="14.625" style="4" customWidth="1"/>
    <col min="2" max="2" width="12.625" style="4" customWidth="1"/>
    <col min="3" max="3" width="11.625" style="4" customWidth="1"/>
    <col min="4" max="4" width="12.625" style="4" customWidth="1"/>
    <col min="5" max="5" width="11.625" style="4" customWidth="1"/>
    <col min="6" max="6" width="11.625" style="190" customWidth="1"/>
    <col min="7" max="7" width="11.625" style="4" customWidth="1"/>
    <col min="8" max="16384" width="9.00390625" style="4" customWidth="1"/>
  </cols>
  <sheetData>
    <row r="1" spans="1:7" s="1" customFormat="1" ht="27.75" customHeight="1">
      <c r="A1" s="2" t="s">
        <v>69</v>
      </c>
      <c r="F1" s="187"/>
      <c r="G1" s="68"/>
    </row>
    <row r="2" spans="1:7" ht="27.75" customHeight="1">
      <c r="A2" s="348" t="s">
        <v>31</v>
      </c>
      <c r="B2" s="350" t="s">
        <v>166</v>
      </c>
      <c r="C2" s="351"/>
      <c r="D2" s="350" t="s">
        <v>148</v>
      </c>
      <c r="E2" s="351"/>
      <c r="F2" s="350" t="s">
        <v>13</v>
      </c>
      <c r="G2" s="351"/>
    </row>
    <row r="3" spans="1:7" ht="27.75" customHeight="1">
      <c r="A3" s="349"/>
      <c r="B3" s="151" t="s">
        <v>40</v>
      </c>
      <c r="C3" s="152" t="s">
        <v>5</v>
      </c>
      <c r="D3" s="151" t="s">
        <v>40</v>
      </c>
      <c r="E3" s="152" t="s">
        <v>5</v>
      </c>
      <c r="F3" s="297" t="s">
        <v>17</v>
      </c>
      <c r="G3" s="154" t="s">
        <v>35</v>
      </c>
    </row>
    <row r="4" spans="1:7" s="25" customFormat="1" ht="27.75" customHeight="1">
      <c r="A4" s="132" t="s">
        <v>87</v>
      </c>
      <c r="B4" s="95">
        <f>SUM(B5:B12)</f>
        <v>13777</v>
      </c>
      <c r="C4" s="96">
        <f>SUM(C5:C12)</f>
        <v>100</v>
      </c>
      <c r="D4" s="95">
        <f>SUM(D5:D12)</f>
        <v>13632</v>
      </c>
      <c r="E4" s="96">
        <f>SUM(E5:E12)</f>
        <v>99.99999999999999</v>
      </c>
      <c r="F4" s="188">
        <f aca="true" t="shared" si="0" ref="F4:F12">B4-D4</f>
        <v>145</v>
      </c>
      <c r="G4" s="138">
        <f>F4/D4*100</f>
        <v>1.063673708920188</v>
      </c>
    </row>
    <row r="5" spans="1:7" ht="27.75" customHeight="1">
      <c r="A5" s="83" t="s">
        <v>88</v>
      </c>
      <c r="B5" s="92">
        <v>1107</v>
      </c>
      <c r="C5" s="62">
        <f aca="true" t="shared" si="1" ref="C5:C12">B5/$B$4*100</f>
        <v>8.03513101546055</v>
      </c>
      <c r="D5" s="92">
        <v>1255</v>
      </c>
      <c r="E5" s="62">
        <f>D5/$D$4*100</f>
        <v>9.206279342723004</v>
      </c>
      <c r="F5" s="70">
        <f t="shared" si="0"/>
        <v>-148</v>
      </c>
      <c r="G5" s="135">
        <f>F5/D5*100</f>
        <v>-11.792828685258964</v>
      </c>
    </row>
    <row r="6" spans="1:7" ht="27.75" customHeight="1">
      <c r="A6" s="83" t="s">
        <v>89</v>
      </c>
      <c r="B6" s="92">
        <v>1412</v>
      </c>
      <c r="C6" s="62">
        <f t="shared" si="1"/>
        <v>10.248965667416709</v>
      </c>
      <c r="D6" s="92">
        <v>1337</v>
      </c>
      <c r="E6" s="62">
        <f aca="true" t="shared" si="2" ref="E6:E12">D6/$D$4*100</f>
        <v>9.807805164319248</v>
      </c>
      <c r="F6" s="70">
        <f t="shared" si="0"/>
        <v>75</v>
      </c>
      <c r="G6" s="135">
        <f aca="true" t="shared" si="3" ref="G6:G12">F6/D6*100</f>
        <v>5.609573672400898</v>
      </c>
    </row>
    <row r="7" spans="1:7" ht="27.75" customHeight="1">
      <c r="A7" s="83" t="s">
        <v>90</v>
      </c>
      <c r="B7" s="92">
        <v>1140</v>
      </c>
      <c r="C7" s="62">
        <f t="shared" si="1"/>
        <v>8.274660666327938</v>
      </c>
      <c r="D7" s="92">
        <v>1254</v>
      </c>
      <c r="E7" s="62">
        <f t="shared" si="2"/>
        <v>9.198943661971832</v>
      </c>
      <c r="F7" s="70">
        <f t="shared" si="0"/>
        <v>-114</v>
      </c>
      <c r="G7" s="135">
        <f t="shared" si="3"/>
        <v>-9.090909090909092</v>
      </c>
    </row>
    <row r="8" spans="1:7" ht="27.75" customHeight="1">
      <c r="A8" s="83" t="s">
        <v>91</v>
      </c>
      <c r="B8" s="92">
        <v>3569</v>
      </c>
      <c r="C8" s="62">
        <f t="shared" si="1"/>
        <v>25.90549466502141</v>
      </c>
      <c r="D8" s="92">
        <v>3187</v>
      </c>
      <c r="E8" s="62">
        <f t="shared" si="2"/>
        <v>23.37881455399061</v>
      </c>
      <c r="F8" s="70">
        <f t="shared" si="0"/>
        <v>382</v>
      </c>
      <c r="G8" s="135">
        <f t="shared" si="3"/>
        <v>11.98619391277063</v>
      </c>
    </row>
    <row r="9" spans="1:7" ht="27.75" customHeight="1">
      <c r="A9" s="332" t="s">
        <v>179</v>
      </c>
      <c r="B9" s="92">
        <v>1612</v>
      </c>
      <c r="C9" s="62">
        <f t="shared" si="1"/>
        <v>11.700660521158452</v>
      </c>
      <c r="D9" s="92">
        <v>2100</v>
      </c>
      <c r="E9" s="62">
        <f t="shared" si="2"/>
        <v>15.404929577464788</v>
      </c>
      <c r="F9" s="70">
        <f t="shared" si="0"/>
        <v>-488</v>
      </c>
      <c r="G9" s="135">
        <f t="shared" si="3"/>
        <v>-23.238095238095237</v>
      </c>
    </row>
    <row r="10" spans="1:7" ht="27.75" customHeight="1">
      <c r="A10" s="332" t="s">
        <v>180</v>
      </c>
      <c r="B10" s="92">
        <v>1351</v>
      </c>
      <c r="C10" s="62">
        <f t="shared" si="1"/>
        <v>9.806198737025477</v>
      </c>
      <c r="D10" s="92">
        <v>1385</v>
      </c>
      <c r="E10" s="62">
        <f t="shared" si="2"/>
        <v>10.159917840375588</v>
      </c>
      <c r="F10" s="70">
        <f t="shared" si="0"/>
        <v>-34</v>
      </c>
      <c r="G10" s="135">
        <f t="shared" si="3"/>
        <v>-2.454873646209386</v>
      </c>
    </row>
    <row r="11" spans="1:7" ht="27.75" customHeight="1">
      <c r="A11" s="83" t="s">
        <v>92</v>
      </c>
      <c r="B11" s="23">
        <v>2812</v>
      </c>
      <c r="C11" s="62">
        <f t="shared" si="1"/>
        <v>20.410829643608913</v>
      </c>
      <c r="D11" s="23">
        <v>2418</v>
      </c>
      <c r="E11" s="62">
        <f t="shared" si="2"/>
        <v>17.737676056338028</v>
      </c>
      <c r="F11" s="189">
        <f t="shared" si="0"/>
        <v>394</v>
      </c>
      <c r="G11" s="135">
        <f t="shared" si="3"/>
        <v>16.2944582299421</v>
      </c>
    </row>
    <row r="12" spans="1:7" ht="27.75" customHeight="1">
      <c r="A12" s="129" t="s">
        <v>95</v>
      </c>
      <c r="B12" s="209">
        <v>774</v>
      </c>
      <c r="C12" s="64">
        <f t="shared" si="1"/>
        <v>5.618059083980547</v>
      </c>
      <c r="D12" s="209">
        <v>696</v>
      </c>
      <c r="E12" s="64">
        <f t="shared" si="2"/>
        <v>5.105633802816902</v>
      </c>
      <c r="F12" s="74">
        <f t="shared" si="0"/>
        <v>78</v>
      </c>
      <c r="G12" s="139">
        <f t="shared" si="3"/>
        <v>11.206896551724139</v>
      </c>
    </row>
    <row r="13" spans="1:5" ht="14.25" hidden="1">
      <c r="A13" s="7"/>
      <c r="B13" s="93">
        <f>SUM(B5:B12)</f>
        <v>13777</v>
      </c>
      <c r="C13" s="14">
        <f>SUM(C5:C12)</f>
        <v>100</v>
      </c>
      <c r="D13" s="93">
        <f>SUM(D5:D12)</f>
        <v>13632</v>
      </c>
      <c r="E13" s="299">
        <f>SUM(E5:E12)</f>
        <v>99.99999999999999</v>
      </c>
    </row>
    <row r="14" spans="1:7" ht="14.25">
      <c r="A14" s="30"/>
      <c r="B14" s="196"/>
      <c r="C14" s="196"/>
      <c r="D14" s="196"/>
      <c r="E14" s="196"/>
      <c r="F14" s="196"/>
      <c r="G14" s="196"/>
    </row>
    <row r="15" spans="1:5" ht="14.25">
      <c r="A15" s="30"/>
      <c r="B15" s="94"/>
      <c r="C15" s="14"/>
      <c r="D15" s="94"/>
      <c r="E15" s="14"/>
    </row>
    <row r="17" ht="14.25">
      <c r="G17" s="32"/>
    </row>
  </sheetData>
  <mergeCells count="4">
    <mergeCell ref="A2:A3"/>
    <mergeCell ref="B2:C2"/>
    <mergeCell ref="D2:E2"/>
    <mergeCell ref="F2:G2"/>
  </mergeCells>
  <printOptions/>
  <pageMargins left="0.75" right="0.63" top="1" bottom="1" header="0.512" footer="0.51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="75" zoomScaleNormal="75" workbookViewId="0" topLeftCell="A1">
      <selection activeCell="A43" sqref="A43"/>
    </sheetView>
  </sheetViews>
  <sheetFormatPr defaultColWidth="9.00390625" defaultRowHeight="13.5"/>
  <cols>
    <col min="1" max="1" width="3.625" style="4" customWidth="1"/>
    <col min="2" max="2" width="12.00390625" style="4" customWidth="1"/>
    <col min="3" max="3" width="13.00390625" style="5" customWidth="1"/>
    <col min="4" max="4" width="10.75390625" style="4" customWidth="1"/>
    <col min="5" max="5" width="13.00390625" style="5" customWidth="1"/>
    <col min="6" max="6" width="10.75390625" style="4" customWidth="1"/>
    <col min="7" max="7" width="13.00390625" style="4" customWidth="1"/>
    <col min="8" max="8" width="10.75390625" style="4" customWidth="1"/>
    <col min="9" max="16384" width="9.00390625" style="4" customWidth="1"/>
  </cols>
  <sheetData>
    <row r="1" spans="1:8" s="2" customFormat="1" ht="27.75" customHeight="1">
      <c r="A1" s="2" t="s">
        <v>70</v>
      </c>
      <c r="C1" s="101"/>
      <c r="E1" s="101"/>
      <c r="H1" s="68"/>
    </row>
    <row r="2" spans="1:8" ht="27.75" customHeight="1">
      <c r="A2" s="351" t="s">
        <v>36</v>
      </c>
      <c r="B2" s="351"/>
      <c r="C2" s="364" t="s">
        <v>159</v>
      </c>
      <c r="D2" s="365"/>
      <c r="E2" s="364" t="s">
        <v>146</v>
      </c>
      <c r="F2" s="365"/>
      <c r="G2" s="350" t="s">
        <v>13</v>
      </c>
      <c r="H2" s="359"/>
    </row>
    <row r="3" spans="1:8" ht="27.75" customHeight="1">
      <c r="A3" s="362"/>
      <c r="B3" s="362"/>
      <c r="C3" s="159" t="s">
        <v>40</v>
      </c>
      <c r="D3" s="152" t="s">
        <v>5</v>
      </c>
      <c r="E3" s="159" t="s">
        <v>40</v>
      </c>
      <c r="F3" s="152" t="s">
        <v>5</v>
      </c>
      <c r="G3" s="278" t="s">
        <v>17</v>
      </c>
      <c r="H3" s="160" t="s">
        <v>35</v>
      </c>
    </row>
    <row r="4" spans="1:8" s="25" customFormat="1" ht="27.75" customHeight="1">
      <c r="A4" s="360" t="s">
        <v>18</v>
      </c>
      <c r="B4" s="360"/>
      <c r="C4" s="126">
        <f>SUM(C5:C28)</f>
        <v>13777</v>
      </c>
      <c r="D4" s="220">
        <f>SUM(D5:D28)</f>
        <v>100.00000000000001</v>
      </c>
      <c r="E4" s="126">
        <f>SUM(E5:E28)</f>
        <v>13632</v>
      </c>
      <c r="F4" s="220">
        <f>SUM(F5:F28)</f>
        <v>100</v>
      </c>
      <c r="G4" s="77">
        <f>C4-E4</f>
        <v>145</v>
      </c>
      <c r="H4" s="136">
        <f>G4/E4*100</f>
        <v>1.063673708920188</v>
      </c>
    </row>
    <row r="5" spans="1:8" ht="27.75" customHeight="1">
      <c r="A5" s="30">
        <v>9</v>
      </c>
      <c r="B5" s="157" t="s">
        <v>117</v>
      </c>
      <c r="C5" s="23">
        <v>776</v>
      </c>
      <c r="D5" s="62">
        <f aca="true" t="shared" si="0" ref="D5:D15">C5/$C$4*100</f>
        <v>5.632576032517965</v>
      </c>
      <c r="E5" s="23">
        <v>714</v>
      </c>
      <c r="F5" s="62">
        <f aca="true" t="shared" si="1" ref="F5:F15">E5/$E$4*100</f>
        <v>5.237676056338028</v>
      </c>
      <c r="G5" s="70">
        <f aca="true" t="shared" si="2" ref="G5:G28">C5-E5</f>
        <v>62</v>
      </c>
      <c r="H5" s="135">
        <f aca="true" t="shared" si="3" ref="H5:H28">G5/E5*100</f>
        <v>8.683473389355742</v>
      </c>
    </row>
    <row r="6" spans="1:10" ht="27.75" customHeight="1">
      <c r="A6" s="30">
        <v>10</v>
      </c>
      <c r="B6" s="158" t="s">
        <v>118</v>
      </c>
      <c r="C6" s="23">
        <v>45</v>
      </c>
      <c r="D6" s="62">
        <f t="shared" si="0"/>
        <v>0.32663134209189226</v>
      </c>
      <c r="E6" s="23">
        <v>63</v>
      </c>
      <c r="F6" s="62">
        <f t="shared" si="1"/>
        <v>0.46214788732394363</v>
      </c>
      <c r="G6" s="70">
        <f t="shared" si="2"/>
        <v>-18</v>
      </c>
      <c r="H6" s="135">
        <f t="shared" si="3"/>
        <v>-28.57142857142857</v>
      </c>
      <c r="I6" s="16"/>
      <c r="J6" s="16"/>
    </row>
    <row r="7" spans="1:10" ht="27.75" customHeight="1">
      <c r="A7" s="30">
        <v>11</v>
      </c>
      <c r="B7" s="157" t="s">
        <v>119</v>
      </c>
      <c r="C7" s="71">
        <v>118</v>
      </c>
      <c r="D7" s="62">
        <f t="shared" si="0"/>
        <v>0.8564999637076286</v>
      </c>
      <c r="E7" s="71">
        <v>125</v>
      </c>
      <c r="F7" s="62">
        <f t="shared" si="1"/>
        <v>0.9169600938967136</v>
      </c>
      <c r="G7" s="70">
        <f t="shared" si="2"/>
        <v>-7</v>
      </c>
      <c r="H7" s="135">
        <f t="shared" si="3"/>
        <v>-5.6000000000000005</v>
      </c>
      <c r="I7" s="16"/>
      <c r="J7" s="16"/>
    </row>
    <row r="8" spans="1:10" ht="27.75" customHeight="1">
      <c r="A8" s="30">
        <v>12</v>
      </c>
      <c r="B8" s="157" t="s">
        <v>120</v>
      </c>
      <c r="C8" s="23">
        <v>759</v>
      </c>
      <c r="D8" s="62">
        <f t="shared" si="0"/>
        <v>5.509181969949917</v>
      </c>
      <c r="E8" s="23">
        <v>722</v>
      </c>
      <c r="F8" s="62">
        <f t="shared" si="1"/>
        <v>5.296361502347418</v>
      </c>
      <c r="G8" s="70">
        <f t="shared" si="2"/>
        <v>37</v>
      </c>
      <c r="H8" s="135">
        <f t="shared" si="3"/>
        <v>5.124653739612189</v>
      </c>
      <c r="I8" s="16"/>
      <c r="J8" s="16"/>
    </row>
    <row r="9" spans="1:10" ht="27.75" customHeight="1">
      <c r="A9" s="30">
        <v>13</v>
      </c>
      <c r="B9" s="157" t="s">
        <v>121</v>
      </c>
      <c r="C9" s="23">
        <v>774</v>
      </c>
      <c r="D9" s="62">
        <f t="shared" si="0"/>
        <v>5.618059083980547</v>
      </c>
      <c r="E9" s="23">
        <v>835</v>
      </c>
      <c r="F9" s="62">
        <f t="shared" si="1"/>
        <v>6.125293427230047</v>
      </c>
      <c r="G9" s="70">
        <f t="shared" si="2"/>
        <v>-61</v>
      </c>
      <c r="H9" s="135">
        <f t="shared" si="3"/>
        <v>-7.3053892215568865</v>
      </c>
      <c r="I9" s="16"/>
      <c r="J9" s="16"/>
    </row>
    <row r="10" spans="1:10" ht="27.75" customHeight="1">
      <c r="A10" s="30">
        <v>14</v>
      </c>
      <c r="B10" s="157" t="s">
        <v>122</v>
      </c>
      <c r="C10" s="23">
        <v>86</v>
      </c>
      <c r="D10" s="62">
        <f t="shared" si="0"/>
        <v>0.6242287871089497</v>
      </c>
      <c r="E10" s="23">
        <v>108</v>
      </c>
      <c r="F10" s="62">
        <f t="shared" si="1"/>
        <v>0.7922535211267605</v>
      </c>
      <c r="G10" s="70">
        <f t="shared" si="2"/>
        <v>-22</v>
      </c>
      <c r="H10" s="135">
        <f t="shared" si="3"/>
        <v>-20.37037037037037</v>
      </c>
      <c r="I10" s="16"/>
      <c r="J10" s="16"/>
    </row>
    <row r="11" spans="1:10" ht="27.75" customHeight="1">
      <c r="A11" s="30">
        <v>15</v>
      </c>
      <c r="B11" s="157" t="s">
        <v>123</v>
      </c>
      <c r="C11" s="23">
        <v>168</v>
      </c>
      <c r="D11" s="62">
        <f t="shared" si="0"/>
        <v>1.2194236771430647</v>
      </c>
      <c r="E11" s="23">
        <v>164</v>
      </c>
      <c r="F11" s="62">
        <f t="shared" si="1"/>
        <v>1.2030516431924883</v>
      </c>
      <c r="G11" s="70">
        <f t="shared" si="2"/>
        <v>4</v>
      </c>
      <c r="H11" s="135">
        <f t="shared" si="3"/>
        <v>2.4390243902439024</v>
      </c>
      <c r="I11" s="16"/>
      <c r="J11" s="16"/>
    </row>
    <row r="12" spans="1:10" ht="27.75" customHeight="1">
      <c r="A12" s="30">
        <v>16</v>
      </c>
      <c r="B12" s="157" t="s">
        <v>124</v>
      </c>
      <c r="C12" s="23">
        <v>1377</v>
      </c>
      <c r="D12" s="62">
        <f t="shared" si="0"/>
        <v>9.994919068011903</v>
      </c>
      <c r="E12" s="23">
        <v>216</v>
      </c>
      <c r="F12" s="62">
        <f t="shared" si="1"/>
        <v>1.584507042253521</v>
      </c>
      <c r="G12" s="70">
        <f t="shared" si="2"/>
        <v>1161</v>
      </c>
      <c r="H12" s="135">
        <f t="shared" si="3"/>
        <v>537.5</v>
      </c>
      <c r="I12" s="16"/>
      <c r="J12" s="16"/>
    </row>
    <row r="13" spans="1:10" ht="27.75" customHeight="1">
      <c r="A13" s="30">
        <v>17</v>
      </c>
      <c r="B13" s="157" t="s">
        <v>125</v>
      </c>
      <c r="C13" s="23">
        <v>9</v>
      </c>
      <c r="D13" s="62">
        <f t="shared" si="0"/>
        <v>0.06532626841837845</v>
      </c>
      <c r="E13" s="23">
        <v>9</v>
      </c>
      <c r="F13" s="62">
        <f t="shared" si="1"/>
        <v>0.06602112676056338</v>
      </c>
      <c r="G13" s="70">
        <f t="shared" si="2"/>
        <v>0</v>
      </c>
      <c r="H13" s="135">
        <f t="shared" si="3"/>
        <v>0</v>
      </c>
      <c r="I13" s="16"/>
      <c r="J13" s="16"/>
    </row>
    <row r="14" spans="1:10" ht="27.75" customHeight="1">
      <c r="A14" s="30">
        <v>18</v>
      </c>
      <c r="B14" s="157" t="s">
        <v>126</v>
      </c>
      <c r="C14" s="23">
        <v>1861</v>
      </c>
      <c r="D14" s="62">
        <f t="shared" si="0"/>
        <v>13.508020614066924</v>
      </c>
      <c r="E14" s="23">
        <v>1907</v>
      </c>
      <c r="F14" s="62">
        <f t="shared" si="1"/>
        <v>13.989143192488262</v>
      </c>
      <c r="G14" s="70">
        <f t="shared" si="2"/>
        <v>-46</v>
      </c>
      <c r="H14" s="135">
        <f t="shared" si="3"/>
        <v>-2.412165705296277</v>
      </c>
      <c r="I14" s="16"/>
      <c r="J14" s="16"/>
    </row>
    <row r="15" spans="1:10" ht="27.75" customHeight="1">
      <c r="A15" s="30">
        <v>19</v>
      </c>
      <c r="B15" s="157" t="s">
        <v>127</v>
      </c>
      <c r="C15" s="23">
        <v>243</v>
      </c>
      <c r="D15" s="62">
        <f t="shared" si="0"/>
        <v>1.7638092472962184</v>
      </c>
      <c r="E15" s="23">
        <v>214</v>
      </c>
      <c r="F15" s="62">
        <f t="shared" si="1"/>
        <v>1.5698356807511737</v>
      </c>
      <c r="G15" s="70">
        <f t="shared" si="2"/>
        <v>29</v>
      </c>
      <c r="H15" s="135">
        <f t="shared" si="3"/>
        <v>13.551401869158877</v>
      </c>
      <c r="I15" s="16"/>
      <c r="J15" s="16"/>
    </row>
    <row r="16" spans="1:10" ht="27.75" customHeight="1">
      <c r="A16" s="30">
        <v>20</v>
      </c>
      <c r="B16" s="157" t="s">
        <v>128</v>
      </c>
      <c r="C16" s="259" t="s">
        <v>64</v>
      </c>
      <c r="D16" s="260" t="s">
        <v>64</v>
      </c>
      <c r="E16" s="259" t="s">
        <v>64</v>
      </c>
      <c r="F16" s="260" t="s">
        <v>64</v>
      </c>
      <c r="G16" s="259" t="s">
        <v>64</v>
      </c>
      <c r="H16" s="279" t="s">
        <v>64</v>
      </c>
      <c r="I16" s="16"/>
      <c r="J16" s="16"/>
    </row>
    <row r="17" spans="1:10" ht="27.75" customHeight="1">
      <c r="A17" s="30">
        <v>21</v>
      </c>
      <c r="B17" s="157" t="s">
        <v>129</v>
      </c>
      <c r="C17" s="71">
        <v>314</v>
      </c>
      <c r="D17" s="62">
        <f aca="true" t="shared" si="4" ref="D17:D28">C17/$C$4*100</f>
        <v>2.279160920374537</v>
      </c>
      <c r="E17" s="71">
        <v>287</v>
      </c>
      <c r="F17" s="62">
        <f aca="true" t="shared" si="5" ref="F17:F28">E17/$E$4*100</f>
        <v>2.1053403755868545</v>
      </c>
      <c r="G17" s="70">
        <f t="shared" si="2"/>
        <v>27</v>
      </c>
      <c r="H17" s="135">
        <f t="shared" si="3"/>
        <v>9.40766550522648</v>
      </c>
      <c r="I17" s="16"/>
      <c r="J17" s="16"/>
    </row>
    <row r="18" spans="1:10" ht="27.75" customHeight="1">
      <c r="A18" s="30">
        <v>22</v>
      </c>
      <c r="B18" s="157" t="s">
        <v>130</v>
      </c>
      <c r="C18" s="23">
        <v>51</v>
      </c>
      <c r="D18" s="62">
        <f t="shared" si="4"/>
        <v>0.3701821877041446</v>
      </c>
      <c r="E18" s="23">
        <v>81</v>
      </c>
      <c r="F18" s="62">
        <f t="shared" si="5"/>
        <v>0.5941901408450704</v>
      </c>
      <c r="G18" s="70">
        <f t="shared" si="2"/>
        <v>-30</v>
      </c>
      <c r="H18" s="135">
        <f t="shared" si="3"/>
        <v>-37.03703703703704</v>
      </c>
      <c r="I18" s="16"/>
      <c r="J18" s="16"/>
    </row>
    <row r="19" spans="1:10" ht="27.75" customHeight="1">
      <c r="A19" s="30">
        <v>23</v>
      </c>
      <c r="B19" s="157" t="s">
        <v>131</v>
      </c>
      <c r="C19" s="23">
        <v>781</v>
      </c>
      <c r="D19" s="62">
        <f t="shared" si="4"/>
        <v>5.6688684038615085</v>
      </c>
      <c r="E19" s="23">
        <v>735</v>
      </c>
      <c r="F19" s="62">
        <f t="shared" si="5"/>
        <v>5.391725352112676</v>
      </c>
      <c r="G19" s="70">
        <f t="shared" si="2"/>
        <v>46</v>
      </c>
      <c r="H19" s="135">
        <f t="shared" si="3"/>
        <v>6.258503401360545</v>
      </c>
      <c r="I19" s="16"/>
      <c r="J19" s="16"/>
    </row>
    <row r="20" spans="1:10" ht="27.75" customHeight="1">
      <c r="A20" s="30">
        <v>24</v>
      </c>
      <c r="B20" s="157" t="s">
        <v>132</v>
      </c>
      <c r="C20" s="23">
        <v>1233</v>
      </c>
      <c r="D20" s="62">
        <f t="shared" si="4"/>
        <v>8.949698773317849</v>
      </c>
      <c r="E20" s="23">
        <v>1227</v>
      </c>
      <c r="F20" s="62">
        <f t="shared" si="5"/>
        <v>9.00088028169014</v>
      </c>
      <c r="G20" s="70">
        <f t="shared" si="2"/>
        <v>6</v>
      </c>
      <c r="H20" s="135">
        <f t="shared" si="3"/>
        <v>0.4889975550122249</v>
      </c>
      <c r="I20" s="16"/>
      <c r="J20" s="16"/>
    </row>
    <row r="21" spans="1:10" ht="27.75" customHeight="1">
      <c r="A21" s="30">
        <v>25</v>
      </c>
      <c r="B21" s="157" t="s">
        <v>133</v>
      </c>
      <c r="C21" s="23">
        <v>328</v>
      </c>
      <c r="D21" s="62">
        <f t="shared" si="4"/>
        <v>2.3807795601364594</v>
      </c>
      <c r="E21" s="23">
        <v>274</v>
      </c>
      <c r="F21" s="62">
        <f t="shared" si="5"/>
        <v>2.009976525821596</v>
      </c>
      <c r="G21" s="70">
        <f t="shared" si="2"/>
        <v>54</v>
      </c>
      <c r="H21" s="135">
        <f t="shared" si="3"/>
        <v>19.708029197080293</v>
      </c>
      <c r="I21" s="16"/>
      <c r="J21" s="16"/>
    </row>
    <row r="22" spans="1:10" ht="27.75" customHeight="1">
      <c r="A22" s="30">
        <v>26</v>
      </c>
      <c r="B22" s="157" t="s">
        <v>134</v>
      </c>
      <c r="C22" s="23">
        <v>304</v>
      </c>
      <c r="D22" s="62">
        <f t="shared" si="4"/>
        <v>2.20657617768745</v>
      </c>
      <c r="E22" s="23">
        <v>418</v>
      </c>
      <c r="F22" s="62">
        <f t="shared" si="5"/>
        <v>3.06631455399061</v>
      </c>
      <c r="G22" s="70">
        <f t="shared" si="2"/>
        <v>-114</v>
      </c>
      <c r="H22" s="135">
        <f t="shared" si="3"/>
        <v>-27.27272727272727</v>
      </c>
      <c r="I22" s="16"/>
      <c r="J22" s="16"/>
    </row>
    <row r="23" spans="1:10" ht="27.75" customHeight="1">
      <c r="A23" s="30">
        <v>27</v>
      </c>
      <c r="B23" s="157" t="s">
        <v>135</v>
      </c>
      <c r="C23" s="23">
        <v>1009</v>
      </c>
      <c r="D23" s="62">
        <f t="shared" si="4"/>
        <v>7.323800537127095</v>
      </c>
      <c r="E23" s="23">
        <v>953</v>
      </c>
      <c r="F23" s="62">
        <f t="shared" si="5"/>
        <v>6.990903755868545</v>
      </c>
      <c r="G23" s="70">
        <f t="shared" si="2"/>
        <v>56</v>
      </c>
      <c r="H23" s="135">
        <f t="shared" si="3"/>
        <v>5.876180482686253</v>
      </c>
      <c r="I23" s="16"/>
      <c r="J23" s="16"/>
    </row>
    <row r="24" spans="1:10" ht="27.75" customHeight="1">
      <c r="A24" s="30">
        <v>28</v>
      </c>
      <c r="B24" s="157" t="s">
        <v>136</v>
      </c>
      <c r="C24" s="23">
        <v>789</v>
      </c>
      <c r="D24" s="62">
        <f t="shared" si="4"/>
        <v>5.726936198011178</v>
      </c>
      <c r="E24" s="23">
        <v>1784</v>
      </c>
      <c r="F24" s="62">
        <f t="shared" si="5"/>
        <v>13.086854460093896</v>
      </c>
      <c r="G24" s="70">
        <f t="shared" si="2"/>
        <v>-995</v>
      </c>
      <c r="H24" s="135">
        <f t="shared" si="3"/>
        <v>-55.77354260089686</v>
      </c>
      <c r="I24" s="16"/>
      <c r="J24" s="16"/>
    </row>
    <row r="25" spans="1:10" ht="27.75" customHeight="1">
      <c r="A25" s="30">
        <v>29</v>
      </c>
      <c r="B25" s="157" t="s">
        <v>137</v>
      </c>
      <c r="C25" s="23">
        <v>782</v>
      </c>
      <c r="D25" s="62">
        <f t="shared" si="4"/>
        <v>5.676126878130217</v>
      </c>
      <c r="E25" s="23">
        <v>987</v>
      </c>
      <c r="F25" s="62">
        <f t="shared" si="5"/>
        <v>7.24031690140845</v>
      </c>
      <c r="G25" s="70">
        <f t="shared" si="2"/>
        <v>-205</v>
      </c>
      <c r="H25" s="135">
        <f t="shared" si="3"/>
        <v>-20.77001013171226</v>
      </c>
      <c r="I25" s="16"/>
      <c r="J25" s="16"/>
    </row>
    <row r="26" spans="1:10" ht="27.75" customHeight="1">
      <c r="A26" s="30">
        <v>30</v>
      </c>
      <c r="B26" s="157" t="s">
        <v>138</v>
      </c>
      <c r="C26" s="23">
        <v>157</v>
      </c>
      <c r="D26" s="62">
        <f t="shared" si="4"/>
        <v>1.1395804601872686</v>
      </c>
      <c r="E26" s="23">
        <v>209</v>
      </c>
      <c r="F26" s="62">
        <f t="shared" si="5"/>
        <v>1.533157276995305</v>
      </c>
      <c r="G26" s="70">
        <f t="shared" si="2"/>
        <v>-52</v>
      </c>
      <c r="H26" s="135">
        <f t="shared" si="3"/>
        <v>-24.880382775119617</v>
      </c>
      <c r="I26" s="16"/>
      <c r="J26" s="16"/>
    </row>
    <row r="27" spans="1:10" ht="27.75" customHeight="1">
      <c r="A27" s="30">
        <v>31</v>
      </c>
      <c r="B27" s="157" t="s">
        <v>139</v>
      </c>
      <c r="C27" s="23">
        <v>1656</v>
      </c>
      <c r="D27" s="62">
        <f t="shared" si="4"/>
        <v>12.020033388981636</v>
      </c>
      <c r="E27" s="23">
        <v>1436</v>
      </c>
      <c r="F27" s="62">
        <f t="shared" si="5"/>
        <v>10.534037558685446</v>
      </c>
      <c r="G27" s="70">
        <f t="shared" si="2"/>
        <v>220</v>
      </c>
      <c r="H27" s="135">
        <f t="shared" si="3"/>
        <v>15.32033426183844</v>
      </c>
      <c r="I27" s="16"/>
      <c r="J27" s="16"/>
    </row>
    <row r="28" spans="1:10" ht="27.75" customHeight="1">
      <c r="A28" s="130">
        <v>32</v>
      </c>
      <c r="B28" s="148" t="s">
        <v>140</v>
      </c>
      <c r="C28" s="98">
        <v>157</v>
      </c>
      <c r="D28" s="64">
        <f t="shared" si="4"/>
        <v>1.1395804601872686</v>
      </c>
      <c r="E28" s="98">
        <v>164</v>
      </c>
      <c r="F28" s="64">
        <f t="shared" si="5"/>
        <v>1.2030516431924883</v>
      </c>
      <c r="G28" s="74">
        <f t="shared" si="2"/>
        <v>-7</v>
      </c>
      <c r="H28" s="139">
        <f t="shared" si="3"/>
        <v>-4.2682926829268295</v>
      </c>
      <c r="I28" s="16"/>
      <c r="J28" s="16"/>
    </row>
    <row r="29" spans="3:8" s="16" customFormat="1" ht="13.5">
      <c r="C29" s="100"/>
      <c r="D29" s="15"/>
      <c r="E29" s="15"/>
      <c r="F29" s="15"/>
      <c r="G29" s="15"/>
      <c r="H29" s="15"/>
    </row>
    <row r="30" spans="3:7" s="16" customFormat="1" ht="14.25">
      <c r="C30" s="100"/>
      <c r="E30" s="83"/>
      <c r="F30" s="13"/>
      <c r="G30" s="99"/>
    </row>
    <row r="31" spans="3:7" s="16" customFormat="1" ht="14.25">
      <c r="C31" s="100"/>
      <c r="E31" s="83"/>
      <c r="F31" s="13"/>
      <c r="G31" s="99"/>
    </row>
    <row r="32" spans="3:7" s="16" customFormat="1" ht="14.25">
      <c r="C32" s="100"/>
      <c r="E32" s="83"/>
      <c r="F32" s="13"/>
      <c r="G32" s="99"/>
    </row>
    <row r="33" spans="3:7" s="16" customFormat="1" ht="14.25">
      <c r="C33" s="100"/>
      <c r="E33" s="83"/>
      <c r="F33" s="13"/>
      <c r="G33" s="99"/>
    </row>
    <row r="34" spans="3:7" s="16" customFormat="1" ht="14.25">
      <c r="C34" s="100"/>
      <c r="E34" s="83"/>
      <c r="F34" s="13"/>
      <c r="G34" s="99"/>
    </row>
    <row r="35" spans="3:7" s="16" customFormat="1" ht="14.25">
      <c r="C35" s="100"/>
      <c r="E35" s="83"/>
      <c r="F35" s="13"/>
      <c r="G35" s="99"/>
    </row>
    <row r="36" spans="3:7" s="16" customFormat="1" ht="14.25">
      <c r="C36" s="100"/>
      <c r="E36" s="83"/>
      <c r="F36" s="13"/>
      <c r="G36" s="99"/>
    </row>
    <row r="37" spans="3:7" s="16" customFormat="1" ht="14.25">
      <c r="C37" s="100"/>
      <c r="E37" s="83"/>
      <c r="F37" s="13"/>
      <c r="G37" s="99"/>
    </row>
    <row r="38" spans="5:10" ht="14.25">
      <c r="E38" s="83"/>
      <c r="F38" s="78"/>
      <c r="G38" s="99"/>
      <c r="H38" s="16"/>
      <c r="I38" s="16"/>
      <c r="J38" s="16"/>
    </row>
  </sheetData>
  <mergeCells count="5">
    <mergeCell ref="G2:H2"/>
    <mergeCell ref="A2:B3"/>
    <mergeCell ref="A4:B4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&amp;C－１０－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B19" sqref="B19"/>
    </sheetView>
  </sheetViews>
  <sheetFormatPr defaultColWidth="9.00390625" defaultRowHeight="13.5"/>
  <cols>
    <col min="1" max="1" width="11.25390625" style="4" customWidth="1"/>
    <col min="2" max="7" width="12.625" style="4" customWidth="1"/>
    <col min="8" max="16384" width="9.00390625" style="4" customWidth="1"/>
  </cols>
  <sheetData>
    <row r="1" ht="27" customHeight="1">
      <c r="A1" s="221" t="s">
        <v>76</v>
      </c>
    </row>
    <row r="2" ht="27" customHeight="1">
      <c r="A2" s="8"/>
    </row>
    <row r="3" s="104" customFormat="1" ht="27" customHeight="1">
      <c r="A3" s="131" t="s">
        <v>71</v>
      </c>
    </row>
    <row r="4" spans="1:7" ht="18.75" customHeight="1">
      <c r="A4" s="129"/>
      <c r="B4" s="347" t="s">
        <v>169</v>
      </c>
      <c r="C4" s="347"/>
      <c r="D4" s="347"/>
      <c r="E4" s="347"/>
      <c r="F4" s="347"/>
      <c r="G4" s="347"/>
    </row>
    <row r="5" spans="1:7" ht="28.5" customHeight="1">
      <c r="A5" s="165" t="s">
        <v>82</v>
      </c>
      <c r="B5" s="155" t="s">
        <v>79</v>
      </c>
      <c r="C5" s="155" t="s">
        <v>86</v>
      </c>
      <c r="D5" s="155" t="s">
        <v>96</v>
      </c>
      <c r="E5" s="155" t="s">
        <v>145</v>
      </c>
      <c r="F5" s="155" t="s">
        <v>150</v>
      </c>
      <c r="G5" s="155" t="s">
        <v>170</v>
      </c>
    </row>
    <row r="6" spans="1:7" ht="28.5" customHeight="1">
      <c r="A6" s="140" t="s">
        <v>41</v>
      </c>
      <c r="B6" s="207">
        <v>37298850</v>
      </c>
      <c r="C6" s="205">
        <v>39377734</v>
      </c>
      <c r="D6" s="229">
        <v>44646705</v>
      </c>
      <c r="E6" s="229">
        <v>41260515</v>
      </c>
      <c r="F6" s="229">
        <v>35134247</v>
      </c>
      <c r="G6" s="229">
        <v>38113698</v>
      </c>
    </row>
    <row r="7" spans="1:7" ht="28.5" customHeight="1">
      <c r="A7" s="141" t="s">
        <v>38</v>
      </c>
      <c r="B7" s="66">
        <v>109.6</v>
      </c>
      <c r="C7" s="66">
        <f>C6/B6*100</f>
        <v>105.57358738942352</v>
      </c>
      <c r="D7" s="66">
        <f>D6/C6*100</f>
        <v>113.38058457096591</v>
      </c>
      <c r="E7" s="66">
        <f>E6/D6*100</f>
        <v>92.41558811562913</v>
      </c>
      <c r="F7" s="66">
        <f>F6/E6*100</f>
        <v>85.1522260446822</v>
      </c>
      <c r="G7" s="66">
        <f>G6/F6*100</f>
        <v>108.4801902827176</v>
      </c>
    </row>
    <row r="8" spans="1:7" ht="28.5" customHeight="1">
      <c r="A8" s="141" t="s">
        <v>30</v>
      </c>
      <c r="B8" s="66">
        <v>100</v>
      </c>
      <c r="C8" s="66">
        <f>C6/B6%</f>
        <v>105.57358738942354</v>
      </c>
      <c r="D8" s="66">
        <f>D6/B6%</f>
        <v>119.69995053466796</v>
      </c>
      <c r="E8" s="66">
        <f>E6/B6%</f>
        <v>110.62141326073056</v>
      </c>
      <c r="F8" s="66">
        <f>F6/B6%</f>
        <v>94.19659587359932</v>
      </c>
      <c r="G8" s="66">
        <f>G6/B6%</f>
        <v>102.18464644352306</v>
      </c>
    </row>
    <row r="9" spans="1:7" ht="28.5" customHeight="1">
      <c r="A9" s="142" t="s">
        <v>42</v>
      </c>
      <c r="B9" s="88">
        <f aca="true" t="shared" si="0" ref="B9:G9">B6/B13</f>
        <v>67326.4440433213</v>
      </c>
      <c r="C9" s="89">
        <f t="shared" si="0"/>
        <v>75148.34732824427</v>
      </c>
      <c r="D9" s="89">
        <f t="shared" si="0"/>
        <v>87887.21456692913</v>
      </c>
      <c r="E9" s="89">
        <f t="shared" si="0"/>
        <v>83354.57575757576</v>
      </c>
      <c r="F9" s="89">
        <f t="shared" si="0"/>
        <v>78076.10444444444</v>
      </c>
      <c r="G9" s="89">
        <f t="shared" si="0"/>
        <v>88022.39722863742</v>
      </c>
    </row>
    <row r="10" spans="1:7" ht="28.5" customHeight="1">
      <c r="A10" s="143" t="s">
        <v>43</v>
      </c>
      <c r="B10" s="105">
        <f aca="true" t="shared" si="1" ref="B10:G10">B6/B15</f>
        <v>2705.559988394023</v>
      </c>
      <c r="C10" s="105">
        <f t="shared" si="1"/>
        <v>2817.928581651639</v>
      </c>
      <c r="D10" s="105">
        <f t="shared" si="1"/>
        <v>3003.074258424699</v>
      </c>
      <c r="E10" s="230">
        <f t="shared" si="1"/>
        <v>2834.4105928419317</v>
      </c>
      <c r="F10" s="230">
        <f t="shared" si="1"/>
        <v>2577.3361942488264</v>
      </c>
      <c r="G10" s="230">
        <f t="shared" si="1"/>
        <v>2766.472962183349</v>
      </c>
    </row>
    <row r="11" ht="13.5">
      <c r="E11" s="16"/>
    </row>
    <row r="13" spans="1:7" s="6" customFormat="1" ht="14.25" hidden="1">
      <c r="A13" s="6" t="s">
        <v>19</v>
      </c>
      <c r="B13" s="6">
        <v>554</v>
      </c>
      <c r="C13" s="6">
        <v>524</v>
      </c>
      <c r="D13" s="6">
        <v>508</v>
      </c>
      <c r="E13" s="6">
        <v>495</v>
      </c>
      <c r="F13" s="6">
        <v>450</v>
      </c>
      <c r="G13" s="6">
        <v>433</v>
      </c>
    </row>
    <row r="14" s="6" customFormat="1" ht="14.25" hidden="1"/>
    <row r="15" spans="1:7" s="6" customFormat="1" ht="14.25" hidden="1">
      <c r="A15" s="6" t="s">
        <v>20</v>
      </c>
      <c r="B15" s="6">
        <v>13786</v>
      </c>
      <c r="C15" s="6">
        <v>13974</v>
      </c>
      <c r="D15" s="6">
        <v>14867</v>
      </c>
      <c r="E15" s="6">
        <v>14557</v>
      </c>
      <c r="F15" s="6">
        <v>13632</v>
      </c>
      <c r="G15" s="6">
        <v>13777</v>
      </c>
    </row>
  </sheetData>
  <mergeCells count="1">
    <mergeCell ref="B4:G4"/>
  </mergeCells>
  <printOptions/>
  <pageMargins left="0.75" right="0.46" top="1" bottom="1" header="0.512" footer="0.512"/>
  <pageSetup horizontalDpi="300" verticalDpi="300" orientation="portrait" paperSize="9" scale="90" r:id="rId1"/>
  <headerFooter alignWithMargins="0">
    <oddFooter>&amp;C－１１－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43" sqref="A43"/>
    </sheetView>
  </sheetViews>
  <sheetFormatPr defaultColWidth="9.00390625" defaultRowHeight="13.5"/>
  <cols>
    <col min="1" max="1" width="10.875" style="4" customWidth="1"/>
    <col min="2" max="2" width="14.00390625" style="4" customWidth="1"/>
    <col min="3" max="3" width="11.625" style="4" customWidth="1"/>
    <col min="4" max="4" width="14.00390625" style="4" customWidth="1"/>
    <col min="5" max="5" width="11.625" style="4" customWidth="1"/>
    <col min="6" max="6" width="14.25390625" style="4" customWidth="1"/>
    <col min="7" max="7" width="11.625" style="4" customWidth="1"/>
    <col min="8" max="16384" width="9.00390625" style="4" customWidth="1"/>
  </cols>
  <sheetData>
    <row r="1" spans="1:7" s="111" customFormat="1" ht="27.75" customHeight="1">
      <c r="A1" s="117" t="s">
        <v>72</v>
      </c>
      <c r="B1" s="106"/>
      <c r="C1" s="106"/>
      <c r="G1" s="112"/>
    </row>
    <row r="2" spans="1:7" ht="27.75" customHeight="1">
      <c r="A2" s="348" t="s">
        <v>44</v>
      </c>
      <c r="B2" s="350" t="s">
        <v>166</v>
      </c>
      <c r="C2" s="351"/>
      <c r="D2" s="350" t="s">
        <v>148</v>
      </c>
      <c r="E2" s="366"/>
      <c r="F2" s="351" t="s">
        <v>13</v>
      </c>
      <c r="G2" s="351"/>
    </row>
    <row r="3" spans="1:7" ht="27.75" customHeight="1">
      <c r="A3" s="349"/>
      <c r="B3" s="151" t="s">
        <v>45</v>
      </c>
      <c r="C3" s="152" t="s">
        <v>1</v>
      </c>
      <c r="D3" s="151" t="s">
        <v>45</v>
      </c>
      <c r="E3" s="152" t="s">
        <v>1</v>
      </c>
      <c r="F3" s="281" t="s">
        <v>46</v>
      </c>
      <c r="G3" s="154" t="s">
        <v>35</v>
      </c>
    </row>
    <row r="4" spans="1:7" s="25" customFormat="1" ht="27.75" customHeight="1">
      <c r="A4" s="166" t="s">
        <v>87</v>
      </c>
      <c r="B4" s="290">
        <v>38113698</v>
      </c>
      <c r="C4" s="291">
        <v>100</v>
      </c>
      <c r="D4" s="290">
        <v>35134247</v>
      </c>
      <c r="E4" s="291">
        <v>100</v>
      </c>
      <c r="F4" s="97">
        <f aca="true" t="shared" si="0" ref="F4:F9">B4-D4</f>
        <v>2979451</v>
      </c>
      <c r="G4" s="134">
        <f aca="true" t="shared" si="1" ref="G4:G9">F4/D4*100</f>
        <v>8.4801902827176</v>
      </c>
    </row>
    <row r="5" spans="1:7" ht="27.75" customHeight="1">
      <c r="A5" s="141" t="s">
        <v>88</v>
      </c>
      <c r="B5" s="193">
        <v>1087008</v>
      </c>
      <c r="C5" s="62">
        <f>B5/$B$4*100</f>
        <v>2.8520139924496437</v>
      </c>
      <c r="D5" s="193">
        <v>1283908</v>
      </c>
      <c r="E5" s="62">
        <f aca="true" t="shared" si="2" ref="E5:E10">D5/$D$4*100</f>
        <v>3.654292064378098</v>
      </c>
      <c r="F5" s="292">
        <f t="shared" si="0"/>
        <v>-196900</v>
      </c>
      <c r="G5" s="293">
        <f t="shared" si="1"/>
        <v>-15.335989806123179</v>
      </c>
    </row>
    <row r="6" spans="1:7" ht="27.75" customHeight="1">
      <c r="A6" s="141" t="s">
        <v>89</v>
      </c>
      <c r="B6" s="193">
        <v>2085017</v>
      </c>
      <c r="C6" s="62">
        <f>B6/$B$4*100</f>
        <v>5.4705187620471785</v>
      </c>
      <c r="D6" s="193">
        <v>1932812</v>
      </c>
      <c r="E6" s="62">
        <f t="shared" si="2"/>
        <v>5.501219365822754</v>
      </c>
      <c r="F6" s="292">
        <f t="shared" si="0"/>
        <v>152205</v>
      </c>
      <c r="G6" s="293">
        <f t="shared" si="1"/>
        <v>7.874795893237419</v>
      </c>
    </row>
    <row r="7" spans="1:7" ht="27.75" customHeight="1">
      <c r="A7" s="141" t="s">
        <v>90</v>
      </c>
      <c r="B7" s="294">
        <v>1686546</v>
      </c>
      <c r="C7" s="62">
        <f>B7/$B$4*100</f>
        <v>4.425038997790243</v>
      </c>
      <c r="D7" s="294">
        <v>1960718</v>
      </c>
      <c r="E7" s="62">
        <f t="shared" si="2"/>
        <v>5.580646142779152</v>
      </c>
      <c r="F7" s="292">
        <f t="shared" si="0"/>
        <v>-274172</v>
      </c>
      <c r="G7" s="293">
        <f t="shared" si="1"/>
        <v>-13.983244913342968</v>
      </c>
    </row>
    <row r="8" spans="1:7" ht="27.75" customHeight="1">
      <c r="A8" s="141" t="s">
        <v>91</v>
      </c>
      <c r="B8" s="294">
        <v>9108919</v>
      </c>
      <c r="C8" s="62">
        <f>B8/$B$4*100</f>
        <v>23.89933141622731</v>
      </c>
      <c r="D8" s="294">
        <v>7315981</v>
      </c>
      <c r="E8" s="62">
        <f t="shared" si="2"/>
        <v>20.822933817252437</v>
      </c>
      <c r="F8" s="292">
        <f t="shared" si="0"/>
        <v>1792938</v>
      </c>
      <c r="G8" s="293">
        <f t="shared" si="1"/>
        <v>24.507144018006606</v>
      </c>
    </row>
    <row r="9" spans="1:7" ht="27.75" customHeight="1">
      <c r="A9" s="333" t="s">
        <v>179</v>
      </c>
      <c r="B9" s="334">
        <v>4962454</v>
      </c>
      <c r="C9" s="335">
        <f>B9/$B$4*100</f>
        <v>13.020132551819033</v>
      </c>
      <c r="D9" s="294">
        <v>6195930</v>
      </c>
      <c r="E9" s="336">
        <f t="shared" si="2"/>
        <v>17.635015772502538</v>
      </c>
      <c r="F9" s="334">
        <f t="shared" si="0"/>
        <v>-1233476</v>
      </c>
      <c r="G9" s="337">
        <f t="shared" si="1"/>
        <v>-19.907842729017275</v>
      </c>
    </row>
    <row r="10" spans="1:7" ht="27.75" customHeight="1">
      <c r="A10" s="333" t="s">
        <v>180</v>
      </c>
      <c r="B10" s="334" t="s">
        <v>141</v>
      </c>
      <c r="C10" s="338" t="s">
        <v>141</v>
      </c>
      <c r="D10" s="294">
        <v>8322049</v>
      </c>
      <c r="E10" s="339">
        <f t="shared" si="2"/>
        <v>23.686430507533007</v>
      </c>
      <c r="F10" s="334" t="s">
        <v>141</v>
      </c>
      <c r="G10" s="337" t="s">
        <v>141</v>
      </c>
    </row>
    <row r="11" spans="1:9" ht="27.75" customHeight="1">
      <c r="A11" s="141" t="s">
        <v>92</v>
      </c>
      <c r="B11" s="294">
        <v>8702364</v>
      </c>
      <c r="C11" s="62">
        <f>B11/$B$4*100</f>
        <v>22.83264142986073</v>
      </c>
      <c r="D11" s="42" t="s">
        <v>141</v>
      </c>
      <c r="E11" s="275" t="s">
        <v>141</v>
      </c>
      <c r="F11" s="42" t="s">
        <v>141</v>
      </c>
      <c r="G11" s="275" t="s">
        <v>141</v>
      </c>
      <c r="H11" s="144"/>
      <c r="I11" s="108"/>
    </row>
    <row r="12" spans="1:7" ht="27.75" customHeight="1">
      <c r="A12" s="156" t="s">
        <v>0</v>
      </c>
      <c r="B12" s="273" t="s">
        <v>141</v>
      </c>
      <c r="C12" s="274" t="s">
        <v>141</v>
      </c>
      <c r="D12" s="273" t="s">
        <v>141</v>
      </c>
      <c r="E12" s="276" t="s">
        <v>141</v>
      </c>
      <c r="F12" s="273" t="s">
        <v>141</v>
      </c>
      <c r="G12" s="276" t="s">
        <v>141</v>
      </c>
    </row>
    <row r="13" spans="1:7" ht="14.25">
      <c r="A13" s="87"/>
      <c r="B13" s="107"/>
      <c r="C13" s="214"/>
      <c r="D13" s="107"/>
      <c r="E13" s="214"/>
      <c r="F13" s="109"/>
      <c r="G13" s="31"/>
    </row>
    <row r="14" spans="2:7" ht="14.25">
      <c r="B14" s="211"/>
      <c r="C14" s="212"/>
      <c r="D14" s="211"/>
      <c r="E14" s="212"/>
      <c r="F14" s="192"/>
      <c r="G14" s="192"/>
    </row>
    <row r="15" spans="1:5" ht="13.5">
      <c r="A15" s="110"/>
      <c r="B15" s="17"/>
      <c r="C15" s="213"/>
      <c r="D15" s="17"/>
      <c r="E15" s="213"/>
    </row>
  </sheetData>
  <mergeCells count="4">
    <mergeCell ref="A2:A3"/>
    <mergeCell ref="B2:C2"/>
    <mergeCell ref="D2:E2"/>
    <mergeCell ref="F2:G2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workbookViewId="0" topLeftCell="A1">
      <selection activeCell="A43" sqref="A43"/>
    </sheetView>
  </sheetViews>
  <sheetFormatPr defaultColWidth="9.00390625" defaultRowHeight="13.5"/>
  <cols>
    <col min="1" max="1" width="3.125" style="4" customWidth="1"/>
    <col min="2" max="2" width="13.375" style="4" customWidth="1"/>
    <col min="3" max="3" width="13.625" style="4" customWidth="1"/>
    <col min="4" max="4" width="10.125" style="4" customWidth="1"/>
    <col min="5" max="5" width="13.625" style="4" customWidth="1"/>
    <col min="6" max="6" width="10.125" style="4" customWidth="1"/>
    <col min="7" max="7" width="14.375" style="4" customWidth="1"/>
    <col min="8" max="8" width="10.125" style="4" customWidth="1"/>
    <col min="9" max="16384" width="9.00390625" style="4" customWidth="1"/>
  </cols>
  <sheetData>
    <row r="1" spans="1:8" s="1" customFormat="1" ht="27.75" customHeight="1">
      <c r="A1" s="2" t="s">
        <v>47</v>
      </c>
      <c r="B1" s="2"/>
      <c r="C1" s="2"/>
      <c r="D1" s="2"/>
      <c r="E1" s="2"/>
      <c r="F1" s="2"/>
      <c r="G1" s="2"/>
      <c r="H1" s="68"/>
    </row>
    <row r="2" spans="1:8" ht="27.75" customHeight="1">
      <c r="A2" s="351" t="s">
        <v>48</v>
      </c>
      <c r="B2" s="351"/>
      <c r="C2" s="350" t="s">
        <v>159</v>
      </c>
      <c r="D2" s="351"/>
      <c r="E2" s="350" t="s">
        <v>146</v>
      </c>
      <c r="F2" s="351"/>
      <c r="G2" s="350" t="s">
        <v>49</v>
      </c>
      <c r="H2" s="359"/>
    </row>
    <row r="3" spans="1:8" ht="27.75" customHeight="1">
      <c r="A3" s="362"/>
      <c r="B3" s="362"/>
      <c r="C3" s="151" t="s">
        <v>45</v>
      </c>
      <c r="D3" s="161" t="s">
        <v>84</v>
      </c>
      <c r="E3" s="151" t="s">
        <v>45</v>
      </c>
      <c r="F3" s="161" t="s">
        <v>84</v>
      </c>
      <c r="G3" s="281" t="s">
        <v>46</v>
      </c>
      <c r="H3" s="162" t="s">
        <v>35</v>
      </c>
    </row>
    <row r="4" spans="1:8" s="25" customFormat="1" ht="27.75" customHeight="1">
      <c r="A4" s="361" t="s">
        <v>18</v>
      </c>
      <c r="B4" s="361"/>
      <c r="C4" s="97">
        <v>38113698</v>
      </c>
      <c r="D4" s="24">
        <v>100</v>
      </c>
      <c r="E4" s="97">
        <v>35134247</v>
      </c>
      <c r="F4" s="24">
        <v>100</v>
      </c>
      <c r="G4" s="97">
        <f>C4-E4</f>
        <v>2979451</v>
      </c>
      <c r="H4" s="136">
        <f>G4/E4*100</f>
        <v>8.4801902827176</v>
      </c>
    </row>
    <row r="5" spans="1:8" ht="27.75" customHeight="1">
      <c r="A5" s="83">
        <v>9</v>
      </c>
      <c r="B5" s="163" t="s">
        <v>117</v>
      </c>
      <c r="C5" s="38">
        <v>1219940</v>
      </c>
      <c r="D5" s="62">
        <f aca="true" t="shared" si="0" ref="D5:D12">C5/$C$4*100</f>
        <v>3.2007914844683927</v>
      </c>
      <c r="E5" s="38">
        <v>1191730</v>
      </c>
      <c r="F5" s="62">
        <f aca="true" t="shared" si="1" ref="F5:F12">E5/$E$4*100</f>
        <v>3.3919326633071143</v>
      </c>
      <c r="G5" s="292">
        <f aca="true" t="shared" si="2" ref="G5:G27">C5-E5</f>
        <v>28210</v>
      </c>
      <c r="H5" s="135">
        <f aca="true" t="shared" si="3" ref="H5:H27">G5/E5*100</f>
        <v>2.367146920862947</v>
      </c>
    </row>
    <row r="6" spans="1:8" ht="27.75" customHeight="1">
      <c r="A6" s="83">
        <v>10</v>
      </c>
      <c r="B6" s="215" t="s">
        <v>118</v>
      </c>
      <c r="C6" s="255">
        <v>200353</v>
      </c>
      <c r="D6" s="62">
        <f t="shared" si="0"/>
        <v>0.5256718988537926</v>
      </c>
      <c r="E6" s="255">
        <v>196718</v>
      </c>
      <c r="F6" s="62">
        <f t="shared" si="1"/>
        <v>0.5599038453848179</v>
      </c>
      <c r="G6" s="292">
        <f t="shared" si="2"/>
        <v>3635</v>
      </c>
      <c r="H6" s="135">
        <f t="shared" si="3"/>
        <v>1.8478227716833235</v>
      </c>
    </row>
    <row r="7" spans="1:8" ht="27.75" customHeight="1">
      <c r="A7" s="83">
        <v>11</v>
      </c>
      <c r="B7" s="163" t="s">
        <v>119</v>
      </c>
      <c r="C7" s="225">
        <v>41738</v>
      </c>
      <c r="D7" s="62">
        <f t="shared" si="0"/>
        <v>0.10950918486051918</v>
      </c>
      <c r="E7" s="225">
        <v>74293</v>
      </c>
      <c r="F7" s="62">
        <f t="shared" si="1"/>
        <v>0.21145465277795764</v>
      </c>
      <c r="G7" s="292">
        <f t="shared" si="2"/>
        <v>-32555</v>
      </c>
      <c r="H7" s="135">
        <f t="shared" si="3"/>
        <v>-43.81974075619507</v>
      </c>
    </row>
    <row r="8" spans="1:8" ht="27.75" customHeight="1">
      <c r="A8" s="83">
        <v>12</v>
      </c>
      <c r="B8" s="163" t="s">
        <v>120</v>
      </c>
      <c r="C8" s="44">
        <v>2008477</v>
      </c>
      <c r="D8" s="62">
        <f t="shared" si="0"/>
        <v>5.269698573987756</v>
      </c>
      <c r="E8" s="44">
        <v>1769904</v>
      </c>
      <c r="F8" s="62">
        <f t="shared" si="1"/>
        <v>5.037546414471327</v>
      </c>
      <c r="G8" s="292">
        <f t="shared" si="2"/>
        <v>238573</v>
      </c>
      <c r="H8" s="135">
        <f t="shared" si="3"/>
        <v>13.479431652790208</v>
      </c>
    </row>
    <row r="9" spans="1:8" ht="27.75" customHeight="1">
      <c r="A9" s="83">
        <v>13</v>
      </c>
      <c r="B9" s="163" t="s">
        <v>121</v>
      </c>
      <c r="C9" s="44">
        <v>1018053</v>
      </c>
      <c r="D9" s="62">
        <f t="shared" si="0"/>
        <v>2.671094785921849</v>
      </c>
      <c r="E9" s="44">
        <v>1132587</v>
      </c>
      <c r="F9" s="62">
        <f t="shared" si="1"/>
        <v>3.2235983312805883</v>
      </c>
      <c r="G9" s="292">
        <f t="shared" si="2"/>
        <v>-114534</v>
      </c>
      <c r="H9" s="135">
        <f t="shared" si="3"/>
        <v>-10.112600621409216</v>
      </c>
    </row>
    <row r="10" spans="1:8" ht="27.75" customHeight="1">
      <c r="A10" s="83">
        <v>14</v>
      </c>
      <c r="B10" s="163" t="s">
        <v>122</v>
      </c>
      <c r="C10" s="44">
        <v>94811</v>
      </c>
      <c r="D10" s="62">
        <f t="shared" si="0"/>
        <v>0.2487583335524147</v>
      </c>
      <c r="E10" s="44">
        <v>103540</v>
      </c>
      <c r="F10" s="62">
        <f t="shared" si="1"/>
        <v>0.2946982185216606</v>
      </c>
      <c r="G10" s="292">
        <f t="shared" si="2"/>
        <v>-8729</v>
      </c>
      <c r="H10" s="135">
        <f t="shared" si="3"/>
        <v>-8.430558238361986</v>
      </c>
    </row>
    <row r="11" spans="1:8" ht="27.75" customHeight="1">
      <c r="A11" s="83">
        <v>15</v>
      </c>
      <c r="B11" s="163" t="s">
        <v>123</v>
      </c>
      <c r="C11" s="44">
        <v>265212</v>
      </c>
      <c r="D11" s="62">
        <f t="shared" si="0"/>
        <v>0.6958443129816477</v>
      </c>
      <c r="E11" s="44">
        <v>301729</v>
      </c>
      <c r="F11" s="62">
        <f t="shared" si="1"/>
        <v>0.858788862046766</v>
      </c>
      <c r="G11" s="292">
        <f t="shared" si="2"/>
        <v>-36517</v>
      </c>
      <c r="H11" s="135">
        <f t="shared" si="3"/>
        <v>-12.102582118391005</v>
      </c>
    </row>
    <row r="12" spans="1:8" ht="27.75" customHeight="1">
      <c r="A12" s="83">
        <v>16</v>
      </c>
      <c r="B12" s="163" t="s">
        <v>124</v>
      </c>
      <c r="C12" s="44">
        <v>8373709</v>
      </c>
      <c r="D12" s="62">
        <f t="shared" si="0"/>
        <v>21.97033990246761</v>
      </c>
      <c r="E12" s="44">
        <v>4689836</v>
      </c>
      <c r="F12" s="62">
        <f t="shared" si="1"/>
        <v>13.348332184264544</v>
      </c>
      <c r="G12" s="292">
        <f t="shared" si="2"/>
        <v>3683873</v>
      </c>
      <c r="H12" s="135">
        <f t="shared" si="3"/>
        <v>78.55014546350874</v>
      </c>
    </row>
    <row r="13" spans="1:8" ht="27.75" customHeight="1">
      <c r="A13" s="83">
        <v>17</v>
      </c>
      <c r="B13" s="163" t="s">
        <v>125</v>
      </c>
      <c r="C13" s="20" t="s">
        <v>141</v>
      </c>
      <c r="D13" s="194" t="s">
        <v>141</v>
      </c>
      <c r="E13" s="20" t="s">
        <v>141</v>
      </c>
      <c r="F13" s="194" t="s">
        <v>141</v>
      </c>
      <c r="G13" s="43" t="s">
        <v>141</v>
      </c>
      <c r="H13" s="193" t="s">
        <v>141</v>
      </c>
    </row>
    <row r="14" spans="1:8" ht="27.75" customHeight="1">
      <c r="A14" s="83">
        <v>18</v>
      </c>
      <c r="B14" s="215" t="s">
        <v>126</v>
      </c>
      <c r="C14" s="255">
        <v>6769714</v>
      </c>
      <c r="D14" s="62">
        <f>C14/$C$4*100</f>
        <v>17.761892325431138</v>
      </c>
      <c r="E14" s="255">
        <v>5923391</v>
      </c>
      <c r="F14" s="62">
        <f>E14/$E$4*100</f>
        <v>16.85930824132932</v>
      </c>
      <c r="G14" s="292">
        <f t="shared" si="2"/>
        <v>846323</v>
      </c>
      <c r="H14" s="305">
        <f t="shared" si="3"/>
        <v>14.287812504695369</v>
      </c>
    </row>
    <row r="15" spans="1:8" ht="27.75" customHeight="1">
      <c r="A15" s="83">
        <v>19</v>
      </c>
      <c r="B15" s="163" t="s">
        <v>127</v>
      </c>
      <c r="C15" s="20">
        <v>436209</v>
      </c>
      <c r="D15" s="62">
        <f>C15/$C$4*100</f>
        <v>1.1444940346643875</v>
      </c>
      <c r="E15" s="20" t="s">
        <v>141</v>
      </c>
      <c r="F15" s="194" t="s">
        <v>141</v>
      </c>
      <c r="G15" s="43" t="s">
        <v>141</v>
      </c>
      <c r="H15" s="193" t="s">
        <v>141</v>
      </c>
    </row>
    <row r="16" spans="1:8" ht="27.75" customHeight="1">
      <c r="A16" s="83">
        <v>20</v>
      </c>
      <c r="B16" s="163" t="s">
        <v>128</v>
      </c>
      <c r="C16" s="44" t="s">
        <v>64</v>
      </c>
      <c r="D16" s="261" t="s">
        <v>64</v>
      </c>
      <c r="E16" s="44" t="s">
        <v>64</v>
      </c>
      <c r="F16" s="261" t="s">
        <v>64</v>
      </c>
      <c r="G16" s="44" t="s">
        <v>64</v>
      </c>
      <c r="H16" s="233" t="s">
        <v>64</v>
      </c>
    </row>
    <row r="17" spans="1:8" ht="27.75" customHeight="1">
      <c r="A17" s="83">
        <v>21</v>
      </c>
      <c r="B17" s="215" t="s">
        <v>129</v>
      </c>
      <c r="C17" s="280">
        <v>764320</v>
      </c>
      <c r="D17" s="62">
        <f aca="true" t="shared" si="4" ref="D17:D27">C17/$C$4*100</f>
        <v>2.0053682536918878</v>
      </c>
      <c r="E17" s="280">
        <v>639619</v>
      </c>
      <c r="F17" s="62">
        <f aca="true" t="shared" si="5" ref="F17:F28">E17/$E$4*100</f>
        <v>1.8205000949643235</v>
      </c>
      <c r="G17" s="292">
        <f t="shared" si="2"/>
        <v>124701</v>
      </c>
      <c r="H17" s="135">
        <f t="shared" si="3"/>
        <v>19.496137544381888</v>
      </c>
    </row>
    <row r="18" spans="1:8" ht="27.75" customHeight="1">
      <c r="A18" s="83">
        <v>22</v>
      </c>
      <c r="B18" s="163" t="s">
        <v>130</v>
      </c>
      <c r="C18" s="226">
        <v>301837</v>
      </c>
      <c r="D18" s="62">
        <f t="shared" si="4"/>
        <v>0.791938373442535</v>
      </c>
      <c r="E18" s="226">
        <v>281705</v>
      </c>
      <c r="F18" s="62">
        <f t="shared" si="5"/>
        <v>0.8017960367842806</v>
      </c>
      <c r="G18" s="292">
        <f t="shared" si="2"/>
        <v>20132</v>
      </c>
      <c r="H18" s="135">
        <f t="shared" si="3"/>
        <v>7.1464830230205365</v>
      </c>
    </row>
    <row r="19" spans="1:8" ht="27.75" customHeight="1">
      <c r="A19" s="83">
        <v>23</v>
      </c>
      <c r="B19" s="163" t="s">
        <v>131</v>
      </c>
      <c r="C19" s="44">
        <v>2951734</v>
      </c>
      <c r="D19" s="62">
        <f t="shared" si="4"/>
        <v>7.74454895455172</v>
      </c>
      <c r="E19" s="44">
        <v>2212896</v>
      </c>
      <c r="F19" s="62">
        <f t="shared" si="5"/>
        <v>6.298401670597921</v>
      </c>
      <c r="G19" s="292">
        <f t="shared" si="2"/>
        <v>738838</v>
      </c>
      <c r="H19" s="135">
        <f t="shared" si="3"/>
        <v>33.38783205356239</v>
      </c>
    </row>
    <row r="20" spans="1:8" ht="27.75" customHeight="1">
      <c r="A20" s="83">
        <v>24</v>
      </c>
      <c r="B20" s="163" t="s">
        <v>132</v>
      </c>
      <c r="C20" s="44">
        <v>2237116</v>
      </c>
      <c r="D20" s="62">
        <f t="shared" si="4"/>
        <v>5.8695852603964065</v>
      </c>
      <c r="E20" s="44">
        <v>2223244</v>
      </c>
      <c r="F20" s="62">
        <f t="shared" si="5"/>
        <v>6.3278544150953335</v>
      </c>
      <c r="G20" s="292">
        <f t="shared" si="2"/>
        <v>13872</v>
      </c>
      <c r="H20" s="135">
        <f t="shared" si="3"/>
        <v>0.6239531063616949</v>
      </c>
    </row>
    <row r="21" spans="1:8" ht="27.75" customHeight="1">
      <c r="A21" s="83">
        <v>25</v>
      </c>
      <c r="B21" s="163" t="s">
        <v>133</v>
      </c>
      <c r="C21" s="44">
        <v>994290</v>
      </c>
      <c r="D21" s="62">
        <f t="shared" si="4"/>
        <v>2.608747122884796</v>
      </c>
      <c r="E21" s="44">
        <v>792577</v>
      </c>
      <c r="F21" s="62">
        <f t="shared" si="5"/>
        <v>2.2558530996836224</v>
      </c>
      <c r="G21" s="292">
        <f t="shared" si="2"/>
        <v>201713</v>
      </c>
      <c r="H21" s="135">
        <f t="shared" si="3"/>
        <v>25.450271708616324</v>
      </c>
    </row>
    <row r="22" spans="1:8" ht="27.75" customHeight="1">
      <c r="A22" s="83">
        <v>26</v>
      </c>
      <c r="B22" s="163" t="s">
        <v>134</v>
      </c>
      <c r="C22" s="44">
        <v>819979</v>
      </c>
      <c r="D22" s="62">
        <f t="shared" si="4"/>
        <v>2.1514023645776907</v>
      </c>
      <c r="E22" s="44">
        <v>943534</v>
      </c>
      <c r="F22" s="62">
        <f t="shared" si="5"/>
        <v>2.6855108065927813</v>
      </c>
      <c r="G22" s="292">
        <f t="shared" si="2"/>
        <v>-123555</v>
      </c>
      <c r="H22" s="135">
        <f t="shared" si="3"/>
        <v>-13.094917618231033</v>
      </c>
    </row>
    <row r="23" spans="1:8" ht="27.75" customHeight="1">
      <c r="A23" s="83">
        <v>27</v>
      </c>
      <c r="B23" s="163" t="s">
        <v>135</v>
      </c>
      <c r="C23" s="44">
        <v>2271858</v>
      </c>
      <c r="D23" s="62">
        <f t="shared" si="4"/>
        <v>5.960738839878513</v>
      </c>
      <c r="E23" s="44">
        <v>1991506</v>
      </c>
      <c r="F23" s="62">
        <f t="shared" si="5"/>
        <v>5.668275742468595</v>
      </c>
      <c r="G23" s="292">
        <f t="shared" si="2"/>
        <v>280352</v>
      </c>
      <c r="H23" s="135">
        <f t="shared" si="3"/>
        <v>14.077386661149905</v>
      </c>
    </row>
    <row r="24" spans="1:8" ht="27.75" customHeight="1">
      <c r="A24" s="83">
        <v>28</v>
      </c>
      <c r="B24" s="163" t="s">
        <v>136</v>
      </c>
      <c r="C24" s="44">
        <v>1382875</v>
      </c>
      <c r="D24" s="62">
        <f t="shared" si="4"/>
        <v>3.6282887060709776</v>
      </c>
      <c r="E24" s="44">
        <v>4112574</v>
      </c>
      <c r="F24" s="62">
        <f t="shared" si="5"/>
        <v>11.705314191022794</v>
      </c>
      <c r="G24" s="292">
        <f t="shared" si="2"/>
        <v>-2729699</v>
      </c>
      <c r="H24" s="135">
        <f t="shared" si="3"/>
        <v>-66.374465237586</v>
      </c>
    </row>
    <row r="25" spans="1:8" ht="27.75" customHeight="1">
      <c r="A25" s="83">
        <v>29</v>
      </c>
      <c r="B25" s="163" t="s">
        <v>137</v>
      </c>
      <c r="C25" s="44">
        <v>2132787</v>
      </c>
      <c r="D25" s="62">
        <f t="shared" si="4"/>
        <v>5.595854277902921</v>
      </c>
      <c r="E25" s="44">
        <v>3047400</v>
      </c>
      <c r="F25" s="62">
        <f t="shared" si="5"/>
        <v>8.673588479070009</v>
      </c>
      <c r="G25" s="292">
        <f t="shared" si="2"/>
        <v>-914613</v>
      </c>
      <c r="H25" s="135">
        <f t="shared" si="3"/>
        <v>-30.01289623941721</v>
      </c>
    </row>
    <row r="26" spans="1:8" ht="27.75" customHeight="1">
      <c r="A26" s="83">
        <v>30</v>
      </c>
      <c r="B26" s="163" t="s">
        <v>138</v>
      </c>
      <c r="C26" s="44">
        <v>532345</v>
      </c>
      <c r="D26" s="62">
        <f t="shared" si="4"/>
        <v>1.3967288086293805</v>
      </c>
      <c r="E26" s="44">
        <v>581026</v>
      </c>
      <c r="F26" s="62">
        <f t="shared" si="5"/>
        <v>1.6537311871234923</v>
      </c>
      <c r="G26" s="292">
        <f t="shared" si="2"/>
        <v>-48681</v>
      </c>
      <c r="H26" s="135">
        <f t="shared" si="3"/>
        <v>-8.378454664679378</v>
      </c>
    </row>
    <row r="27" spans="1:8" ht="27.75" customHeight="1">
      <c r="A27" s="83">
        <v>31</v>
      </c>
      <c r="B27" s="163" t="s">
        <v>139</v>
      </c>
      <c r="C27" s="44">
        <v>3109326</v>
      </c>
      <c r="D27" s="62">
        <f t="shared" si="4"/>
        <v>8.158027594173623</v>
      </c>
      <c r="E27" s="44">
        <v>2383057</v>
      </c>
      <c r="F27" s="62">
        <f t="shared" si="5"/>
        <v>6.782718297619983</v>
      </c>
      <c r="G27" s="292">
        <f t="shared" si="2"/>
        <v>726269</v>
      </c>
      <c r="H27" s="135">
        <f t="shared" si="3"/>
        <v>30.476358727466447</v>
      </c>
    </row>
    <row r="28" spans="1:8" ht="27.75" customHeight="1">
      <c r="A28" s="313">
        <v>32</v>
      </c>
      <c r="B28" s="314" t="s">
        <v>140</v>
      </c>
      <c r="C28" s="315" t="s">
        <v>141</v>
      </c>
      <c r="D28" s="311" t="s">
        <v>141</v>
      </c>
      <c r="E28" s="315">
        <v>111127</v>
      </c>
      <c r="F28" s="316">
        <f t="shared" si="5"/>
        <v>0.3162925336068822</v>
      </c>
      <c r="G28" s="308" t="s">
        <v>141</v>
      </c>
      <c r="H28" s="312" t="s">
        <v>141</v>
      </c>
    </row>
    <row r="29" spans="1:6" s="16" customFormat="1" ht="15.75" customHeight="1">
      <c r="A29" s="368"/>
      <c r="B29" s="369"/>
      <c r="C29" s="113"/>
      <c r="D29" s="15"/>
      <c r="E29" s="18"/>
      <c r="F29" s="15"/>
    </row>
    <row r="30" spans="1:6" s="16" customFormat="1" ht="15.75" customHeight="1">
      <c r="A30" s="83"/>
      <c r="B30" s="13"/>
      <c r="C30" s="114"/>
      <c r="D30" s="15"/>
      <c r="E30" s="18"/>
      <c r="F30" s="15"/>
    </row>
    <row r="31" spans="1:6" s="16" customFormat="1" ht="15.75" customHeight="1">
      <c r="A31" s="83"/>
      <c r="B31" s="13"/>
      <c r="C31" s="114"/>
      <c r="D31" s="15"/>
      <c r="E31" s="18"/>
      <c r="F31" s="15"/>
    </row>
    <row r="32" spans="1:6" s="16" customFormat="1" ht="15.75" customHeight="1">
      <c r="A32" s="83"/>
      <c r="B32" s="13"/>
      <c r="C32" s="114"/>
      <c r="D32" s="15"/>
      <c r="E32" s="18"/>
      <c r="F32" s="15"/>
    </row>
    <row r="33" spans="1:6" s="16" customFormat="1" ht="15.75" customHeight="1">
      <c r="A33" s="83"/>
      <c r="B33" s="13"/>
      <c r="C33" s="114"/>
      <c r="D33" s="15"/>
      <c r="E33" s="100"/>
      <c r="F33" s="15"/>
    </row>
    <row r="34" spans="1:6" s="16" customFormat="1" ht="15.75" customHeight="1">
      <c r="A34" s="83"/>
      <c r="B34" s="13"/>
      <c r="C34" s="114"/>
      <c r="D34" s="15"/>
      <c r="E34" s="18"/>
      <c r="F34" s="15"/>
    </row>
    <row r="35" spans="1:6" s="16" customFormat="1" ht="15.75" customHeight="1">
      <c r="A35" s="83"/>
      <c r="B35" s="13"/>
      <c r="C35" s="115"/>
      <c r="D35" s="15"/>
      <c r="E35" s="18"/>
      <c r="F35" s="15"/>
    </row>
    <row r="36" spans="1:6" s="16" customFormat="1" ht="15.75" customHeight="1">
      <c r="A36" s="83"/>
      <c r="B36" s="13"/>
      <c r="C36" s="114"/>
      <c r="D36" s="15"/>
      <c r="E36" s="18"/>
      <c r="F36" s="15"/>
    </row>
    <row r="37" spans="1:9" s="16" customFormat="1" ht="15.75" customHeight="1">
      <c r="A37" s="83"/>
      <c r="B37" s="13"/>
      <c r="C37" s="115"/>
      <c r="D37" s="15"/>
      <c r="E37" s="18"/>
      <c r="F37" s="15"/>
      <c r="H37" s="83"/>
      <c r="I37" s="13"/>
    </row>
    <row r="38" spans="1:9" s="16" customFormat="1" ht="15.75" customHeight="1">
      <c r="A38" s="367"/>
      <c r="B38" s="367"/>
      <c r="C38" s="116"/>
      <c r="D38" s="15"/>
      <c r="E38" s="18"/>
      <c r="F38" s="15"/>
      <c r="H38" s="83"/>
      <c r="I38" s="13"/>
    </row>
    <row r="39" spans="1:9" s="16" customFormat="1" ht="14.25">
      <c r="A39" s="82"/>
      <c r="B39" s="69"/>
      <c r="C39" s="18"/>
      <c r="H39" s="83"/>
      <c r="I39" s="13"/>
    </row>
    <row r="40" spans="8:9" s="16" customFormat="1" ht="14.25">
      <c r="H40" s="83"/>
      <c r="I40" s="13"/>
    </row>
    <row r="41" spans="8:9" s="16" customFormat="1" ht="14.25">
      <c r="H41" s="83"/>
      <c r="I41" s="13"/>
    </row>
    <row r="42" spans="8:9" s="16" customFormat="1" ht="14.25">
      <c r="H42" s="83"/>
      <c r="I42" s="13"/>
    </row>
    <row r="43" spans="8:9" s="16" customFormat="1" ht="14.25">
      <c r="H43" s="30"/>
      <c r="I43" s="13"/>
    </row>
    <row r="44" spans="3:9" s="16" customFormat="1" ht="14.25">
      <c r="C44" s="116"/>
      <c r="H44" s="83"/>
      <c r="I44" s="13"/>
    </row>
    <row r="45" spans="8:9" s="16" customFormat="1" ht="14.25">
      <c r="H45" s="83"/>
      <c r="I45" s="13"/>
    </row>
    <row r="46" spans="8:9" s="16" customFormat="1" ht="14.25">
      <c r="H46" s="83"/>
      <c r="I46" s="13"/>
    </row>
    <row r="47" spans="8:9" s="16" customFormat="1" ht="13.5">
      <c r="H47" s="83"/>
      <c r="I47" s="78"/>
    </row>
    <row r="48" spans="8:9" s="16" customFormat="1" ht="14.25">
      <c r="H48" s="83"/>
      <c r="I48" s="13"/>
    </row>
    <row r="49" s="16" customFormat="1" ht="13.5"/>
    <row r="50" s="16" customFormat="1" ht="13.5"/>
    <row r="51" s="16" customFormat="1" ht="13.5"/>
    <row r="52" s="16" customFormat="1" ht="13.5"/>
    <row r="53" s="16" customFormat="1" ht="13.5"/>
    <row r="54" s="16" customFormat="1" ht="13.5"/>
    <row r="55" s="16" customFormat="1" ht="13.5"/>
    <row r="56" s="16" customFormat="1" ht="13.5"/>
    <row r="57" s="16" customFormat="1" ht="13.5"/>
    <row r="58" s="16" customFormat="1" ht="13.5"/>
    <row r="59" s="16" customFormat="1" ht="13.5"/>
    <row r="60" s="16" customFormat="1" ht="13.5"/>
    <row r="61" s="16" customFormat="1" ht="13.5"/>
    <row r="62" s="16" customFormat="1" ht="13.5"/>
    <row r="63" s="16" customFormat="1" ht="13.5"/>
    <row r="64" s="16" customFormat="1" ht="13.5"/>
    <row r="65" s="16" customFormat="1" ht="13.5"/>
    <row r="66" s="16" customFormat="1" ht="13.5"/>
    <row r="67" s="16" customFormat="1" ht="13.5"/>
    <row r="68" s="16" customFormat="1" ht="13.5"/>
    <row r="69" s="16" customFormat="1" ht="13.5"/>
    <row r="70" s="16" customFormat="1" ht="13.5"/>
    <row r="71" s="16" customFormat="1" ht="13.5"/>
    <row r="72" s="16" customFormat="1" ht="13.5"/>
    <row r="73" s="16" customFormat="1" ht="13.5"/>
    <row r="74" s="16" customFormat="1" ht="13.5"/>
    <row r="75" s="16" customFormat="1" ht="13.5"/>
    <row r="76" s="16" customFormat="1" ht="13.5"/>
    <row r="77" s="16" customFormat="1" ht="13.5"/>
    <row r="78" s="16" customFormat="1" ht="13.5"/>
    <row r="79" s="16" customFormat="1" ht="13.5"/>
    <row r="80" s="16" customFormat="1" ht="13.5"/>
    <row r="81" s="16" customFormat="1" ht="13.5"/>
  </sheetData>
  <mergeCells count="7">
    <mergeCell ref="A38:B38"/>
    <mergeCell ref="G2:H2"/>
    <mergeCell ref="A29:B29"/>
    <mergeCell ref="A4:B4"/>
    <mergeCell ref="A2:B3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&amp;C-１２－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 統計係</dc:creator>
  <cp:keywords/>
  <dc:description/>
  <cp:lastModifiedBy>k0013307</cp:lastModifiedBy>
  <cp:lastPrinted>2012-06-07T08:35:51Z</cp:lastPrinted>
  <dcterms:created xsi:type="dcterms:W3CDTF">1999-01-12T04:13:31Z</dcterms:created>
  <dcterms:modified xsi:type="dcterms:W3CDTF">2012-06-08T06:04:07Z</dcterms:modified>
  <cp:category/>
  <cp:version/>
  <cp:contentType/>
  <cp:contentStatus/>
</cp:coreProperties>
</file>