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70" yWindow="-15" windowWidth="7605" windowHeight="8970" tabRatio="797" activeTab="1"/>
  </bookViews>
  <sheets>
    <sheet name="12 財政" sheetId="26" r:id="rId1"/>
    <sheet name="23表 一般会計歳入歳出決算額の推移" sheetId="24" r:id="rId2"/>
    <sheet name="24表 平成27年度一般会計歳入歳出決算額内訳" sheetId="30" r:id="rId3"/>
    <sheet name="12‐1 一般会計・款別歳入歳出決算額" sheetId="21" r:id="rId4"/>
    <sheet name="12-2 年度別歳入歳出総額" sheetId="31" r:id="rId5"/>
    <sheet name="12‐3 特別会計・歳入歳出決算額" sheetId="28" r:id="rId6"/>
    <sheet name="12‐4 市税調定額及び収入額" sheetId="11" r:id="rId7"/>
  </sheets>
  <definedNames>
    <definedName name="_xlnm.Print_Area" localSheetId="0">'12 財政'!$A$1:$G$34</definedName>
    <definedName name="_xlnm.Print_Area" localSheetId="6">'12‐4 市税調定額及び収入額'!$A$1:$I$36</definedName>
    <definedName name="_xlnm.Print_Area" localSheetId="1">'23表 一般会計歳入歳出決算額の推移'!$A$1:$H$30</definedName>
    <definedName name="_xlnm.Print_Area" localSheetId="2">'24表 平成27年度一般会計歳入歳出決算額内訳'!$A$1:$J$64</definedName>
  </definedNames>
  <calcPr calcId="145621"/>
</workbook>
</file>

<file path=xl/calcChain.xml><?xml version="1.0" encoding="utf-8"?>
<calcChain xmlns="http://schemas.openxmlformats.org/spreadsheetml/2006/main">
  <c r="J8" i="31" l="1"/>
  <c r="Q80" i="30" l="1"/>
  <c r="U75" i="30"/>
  <c r="T82" i="30"/>
  <c r="B72" i="30"/>
  <c r="H96" i="30"/>
  <c r="I96" i="30" s="1"/>
  <c r="H95" i="30"/>
  <c r="I95" i="30" s="1"/>
  <c r="U80" i="30"/>
  <c r="V79" i="30"/>
  <c r="V80" i="30" s="1"/>
  <c r="U79" i="30"/>
  <c r="U78" i="30"/>
  <c r="U77" i="30"/>
  <c r="U76" i="30"/>
  <c r="B76" i="30"/>
  <c r="B75" i="30"/>
  <c r="U74" i="30"/>
  <c r="U73" i="30"/>
  <c r="B71" i="30"/>
  <c r="B73" i="30" l="1"/>
  <c r="C70" i="30" s="1"/>
  <c r="U81" i="30"/>
  <c r="B77" i="30"/>
  <c r="C74" i="30" s="1"/>
  <c r="C78" i="30" l="1"/>
  <c r="D74" i="30" s="1"/>
  <c r="D77" i="30" l="1"/>
  <c r="D70" i="30"/>
  <c r="D76" i="30"/>
  <c r="D73" i="30"/>
  <c r="D71" i="30"/>
  <c r="D75" i="30"/>
  <c r="D72" i="30"/>
</calcChain>
</file>

<file path=xl/comments1.xml><?xml version="1.0" encoding="utf-8"?>
<comments xmlns="http://schemas.openxmlformats.org/spreadsheetml/2006/main">
  <authors>
    <author xml:space="preserve"> </author>
  </authors>
  <commentList>
    <comment ref="G15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9"/>
            <color indexed="81"/>
            <rFont val="ＭＳ Ｐゴシック"/>
            <family val="3"/>
            <charset val="128"/>
          </rPr>
          <t>端数調整
4,520,709,468</t>
        </r>
      </text>
    </comment>
  </commentList>
</comments>
</file>

<file path=xl/sharedStrings.xml><?xml version="1.0" encoding="utf-8"?>
<sst xmlns="http://schemas.openxmlformats.org/spreadsheetml/2006/main" count="403" uniqueCount="137">
  <si>
    <t>（単位：千円）</t>
    <rPh sb="1" eb="3">
      <t>タンイ</t>
    </rPh>
    <rPh sb="4" eb="6">
      <t>センエン</t>
    </rPh>
    <phoneticPr fontId="2"/>
  </si>
  <si>
    <t>区分</t>
    <rPh sb="0" eb="2">
      <t>クブン</t>
    </rPh>
    <phoneticPr fontId="2"/>
  </si>
  <si>
    <t>歳入</t>
    <rPh sb="0" eb="2">
      <t>サイニュウ</t>
    </rPh>
    <phoneticPr fontId="2"/>
  </si>
  <si>
    <t>歳出</t>
    <rPh sb="0" eb="2">
      <t>サイシュツ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</si>
  <si>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</si>
  <si>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公共下水道事業費</t>
    <rPh sb="0" eb="2">
      <t>コウキョウ</t>
    </rPh>
    <rPh sb="2" eb="5">
      <t>ゲスイドウ</t>
    </rPh>
    <rPh sb="5" eb="8">
      <t>ジギョウヒ</t>
    </rPh>
    <phoneticPr fontId="2"/>
  </si>
  <si>
    <t>簡易水道事業費</t>
    <rPh sb="0" eb="2">
      <t>カンイ</t>
    </rPh>
    <rPh sb="2" eb="4">
      <t>スイドウ</t>
    </rPh>
    <rPh sb="4" eb="6">
      <t>ジギョウ</t>
    </rPh>
    <rPh sb="6" eb="7">
      <t>ヒ</t>
    </rPh>
    <phoneticPr fontId="2"/>
  </si>
  <si>
    <t>公設地方卸売市場事業費</t>
    <rPh sb="0" eb="2">
      <t>コウセツ</t>
    </rPh>
    <rPh sb="2" eb="4">
      <t>チホウ</t>
    </rPh>
    <rPh sb="4" eb="6">
      <t>オロシウリ</t>
    </rPh>
    <rPh sb="6" eb="8">
      <t>シジョウ</t>
    </rPh>
    <rPh sb="8" eb="11">
      <t>ジギョウヒ</t>
    </rPh>
    <phoneticPr fontId="2"/>
  </si>
  <si>
    <t>見笹霊園事業費</t>
    <rPh sb="0" eb="1">
      <t>ミ</t>
    </rPh>
    <rPh sb="1" eb="2">
      <t>ササ</t>
    </rPh>
    <rPh sb="2" eb="4">
      <t>レイエン</t>
    </rPh>
    <rPh sb="4" eb="7">
      <t>ジギョウヒ</t>
    </rPh>
    <phoneticPr fontId="2"/>
  </si>
  <si>
    <t>農業集落排水事業費</t>
    <rPh sb="0" eb="2">
      <t>ノウギョウ</t>
    </rPh>
    <rPh sb="2" eb="4">
      <t>シュウラク</t>
    </rPh>
    <rPh sb="4" eb="6">
      <t>ハイスイ</t>
    </rPh>
    <rPh sb="6" eb="9">
      <t>ジギョウヒ</t>
    </rPh>
    <phoneticPr fontId="2"/>
  </si>
  <si>
    <t>特別会計合計額</t>
    <rPh sb="0" eb="1">
      <t>トク</t>
    </rPh>
    <rPh sb="1" eb="2">
      <t>ベツ</t>
    </rPh>
    <rPh sb="2" eb="4">
      <t>カイケイ</t>
    </rPh>
    <rPh sb="4" eb="6">
      <t>ゴウケイ</t>
    </rPh>
    <rPh sb="6" eb="7">
      <t>ガク</t>
    </rPh>
    <phoneticPr fontId="2"/>
  </si>
  <si>
    <t>総額</t>
    <rPh sb="0" eb="2">
      <t>ソウガク</t>
    </rPh>
    <phoneticPr fontId="2"/>
  </si>
  <si>
    <t>　　現年度</t>
    <rPh sb="2" eb="3">
      <t>ゲン</t>
    </rPh>
    <rPh sb="3" eb="5">
      <t>ネンド</t>
    </rPh>
    <phoneticPr fontId="2"/>
  </si>
  <si>
    <t>　　滞納繰越</t>
    <rPh sb="2" eb="4">
      <t>タイノウ</t>
    </rPh>
    <rPh sb="4" eb="6">
      <t>クリコシ</t>
    </rPh>
    <phoneticPr fontId="2"/>
  </si>
  <si>
    <t>市民税</t>
    <rPh sb="0" eb="3">
      <t>シミンゼイ</t>
    </rPh>
    <phoneticPr fontId="2"/>
  </si>
  <si>
    <t>　 個人</t>
    <rPh sb="2" eb="4">
      <t>コジン</t>
    </rPh>
    <phoneticPr fontId="2"/>
  </si>
  <si>
    <t>　　　現年度</t>
    <rPh sb="3" eb="4">
      <t>ゲン</t>
    </rPh>
    <rPh sb="4" eb="6">
      <t>ネンド</t>
    </rPh>
    <phoneticPr fontId="2"/>
  </si>
  <si>
    <t>　　　滞納繰越</t>
    <rPh sb="3" eb="5">
      <t>タイノウ</t>
    </rPh>
    <rPh sb="5" eb="7">
      <t>クリコシ</t>
    </rPh>
    <phoneticPr fontId="2"/>
  </si>
  <si>
    <t>　 法人</t>
    <rPh sb="2" eb="4">
      <t>ホウジン</t>
    </rPh>
    <phoneticPr fontId="2"/>
  </si>
  <si>
    <t>固定資産税</t>
    <rPh sb="0" eb="2">
      <t>コテイ</t>
    </rPh>
    <rPh sb="2" eb="5">
      <t>シサンゼイ</t>
    </rPh>
    <phoneticPr fontId="2"/>
  </si>
  <si>
    <t>　 固定資産税</t>
    <rPh sb="2" eb="4">
      <t>コテイ</t>
    </rPh>
    <rPh sb="4" eb="7">
      <t>シサンゼイ</t>
    </rPh>
    <phoneticPr fontId="2"/>
  </si>
  <si>
    <t>　 交付金</t>
    <rPh sb="2" eb="4">
      <t>コウフ</t>
    </rPh>
    <rPh sb="4" eb="5">
      <t>ノウフキン</t>
    </rPh>
    <phoneticPr fontId="2"/>
  </si>
  <si>
    <t>軽自動車税</t>
    <rPh sb="0" eb="4">
      <t>ケイジドウシャ</t>
    </rPh>
    <rPh sb="4" eb="5">
      <t>ゼイ</t>
    </rPh>
    <phoneticPr fontId="2"/>
  </si>
  <si>
    <t>たばこ税</t>
    <rPh sb="3" eb="4">
      <t>ゼイ</t>
    </rPh>
    <phoneticPr fontId="2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</si>
  <si>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</si>
  <si>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</si>
  <si>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入湯税</t>
    <rPh sb="0" eb="2">
      <t>ニュウトウ</t>
    </rPh>
    <rPh sb="2" eb="3">
      <t>ゼイ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</si>
  <si>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</si>
  <si>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諸支出金</t>
    <rPh sb="0" eb="1">
      <t>ショ</t>
    </rPh>
    <rPh sb="1" eb="3">
      <t>シシュツキン</t>
    </rPh>
    <rPh sb="3" eb="4">
      <t>キン</t>
    </rPh>
    <phoneticPr fontId="2"/>
  </si>
  <si>
    <t>鉱産税</t>
    <rPh sb="0" eb="2">
      <t>コウサン</t>
    </rPh>
    <rPh sb="2" eb="3">
      <t>ゼイ</t>
    </rPh>
    <phoneticPr fontId="2"/>
  </si>
  <si>
    <t>比率％</t>
    <rPh sb="0" eb="2">
      <t>ヒリツ</t>
    </rPh>
    <phoneticPr fontId="2"/>
  </si>
  <si>
    <t>市税</t>
    <rPh sb="0" eb="2">
      <t>シゼイ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</si>
  <si>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</si>
  <si>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</si>
  <si>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</si>
  <si>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地方交付税</t>
    <rPh sb="0" eb="2">
      <t>チホウ</t>
    </rPh>
    <rPh sb="2" eb="5">
      <t>コウフゼイ</t>
    </rPh>
    <phoneticPr fontId="2"/>
  </si>
  <si>
    <t>国庫支出金</t>
    <rPh sb="0" eb="2">
      <t>コッコ</t>
    </rPh>
    <rPh sb="2" eb="5">
      <t>シシュツキン</t>
    </rPh>
    <phoneticPr fontId="2"/>
  </si>
  <si>
    <t>県支出金</t>
    <rPh sb="0" eb="1">
      <t>ケン</t>
    </rPh>
    <rPh sb="1" eb="4">
      <t>シシュツキン</t>
    </rPh>
    <phoneticPr fontId="2"/>
  </si>
  <si>
    <t>財産収入</t>
    <rPh sb="0" eb="2">
      <t>ザイサン</t>
    </rPh>
    <rPh sb="2" eb="4">
      <t>シュウニュウ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</si>
  <si>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</si>
  <si>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</si>
  <si>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</si>
  <si>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</si>
  <si>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歳入合計</t>
    <rPh sb="0" eb="2">
      <t>サイニュウ</t>
    </rPh>
    <rPh sb="2" eb="4">
      <t>ゴウケイ</t>
    </rPh>
    <phoneticPr fontId="2"/>
  </si>
  <si>
    <t>（各年度）</t>
    <rPh sb="1" eb="4">
      <t>カクネンド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</si>
  <si>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</si>
  <si>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</si>
  <si>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</si>
  <si>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3">
      <t>エイセイヒ</t>
    </rPh>
    <phoneticPr fontId="2"/>
  </si>
  <si>
    <t>労働費</t>
    <rPh sb="0" eb="3">
      <t>ロウドウヒ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</si>
  <si>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</si>
  <si>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</si>
  <si>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</si>
  <si>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</si>
  <si>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</si>
  <si>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</si>
  <si>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</si>
  <si>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歳出合計</t>
    <rPh sb="0" eb="2">
      <t>サイシュツ</t>
    </rPh>
    <rPh sb="2" eb="4">
      <t>ゴウケイ</t>
    </rPh>
    <phoneticPr fontId="2"/>
  </si>
  <si>
    <t>予算現額</t>
    <rPh sb="0" eb="2">
      <t>ヨサン</t>
    </rPh>
    <rPh sb="2" eb="3">
      <t>ゲン</t>
    </rPh>
    <rPh sb="3" eb="4">
      <t>ガク</t>
    </rPh>
    <phoneticPr fontId="2"/>
  </si>
  <si>
    <t>決算額</t>
    <rPh sb="0" eb="2">
      <t>ケッサン</t>
    </rPh>
    <rPh sb="2" eb="3">
      <t>ガク</t>
    </rPh>
    <phoneticPr fontId="2"/>
  </si>
  <si>
    <t>一般会計</t>
    <rPh sb="0" eb="2">
      <t>イッパン</t>
    </rPh>
    <rPh sb="2" eb="4">
      <t>カイケイ</t>
    </rPh>
    <phoneticPr fontId="2"/>
  </si>
  <si>
    <t>特別会計</t>
    <rPh sb="0" eb="2">
      <t>トクベツ</t>
    </rPh>
    <rPh sb="2" eb="4">
      <t>カイケイ</t>
    </rPh>
    <phoneticPr fontId="2"/>
  </si>
  <si>
    <t>計</t>
    <rPh sb="0" eb="1">
      <t>ケイ</t>
    </rPh>
    <phoneticPr fontId="2"/>
  </si>
  <si>
    <t>財産区管理会</t>
    <rPh sb="0" eb="2">
      <t>ザイサン</t>
    </rPh>
    <rPh sb="2" eb="3">
      <t>ク</t>
    </rPh>
    <rPh sb="3" eb="5">
      <t>カンリ</t>
    </rPh>
    <rPh sb="5" eb="6">
      <t>カイ</t>
    </rPh>
    <phoneticPr fontId="2"/>
  </si>
  <si>
    <t>粕尾財産区</t>
    <rPh sb="0" eb="1">
      <t>カス</t>
    </rPh>
    <rPh sb="1" eb="2">
      <t>オ</t>
    </rPh>
    <rPh sb="2" eb="4">
      <t>ザイサン</t>
    </rPh>
    <rPh sb="4" eb="5">
      <t>ク</t>
    </rPh>
    <phoneticPr fontId="2"/>
  </si>
  <si>
    <t>清洲財産区</t>
    <rPh sb="0" eb="2">
      <t>キヨス</t>
    </rPh>
    <rPh sb="2" eb="4">
      <t>ザイサン</t>
    </rPh>
    <rPh sb="4" eb="5">
      <t>ク</t>
    </rPh>
    <phoneticPr fontId="2"/>
  </si>
  <si>
    <t>-</t>
  </si>
  <si>
    <t>寄附金</t>
    <rPh sb="0" eb="3">
      <t>キフキン</t>
    </rPh>
    <phoneticPr fontId="2"/>
  </si>
  <si>
    <t>介護保険(保険勘定）</t>
    <rPh sb="0" eb="2">
      <t>カイゴ</t>
    </rPh>
    <rPh sb="2" eb="4">
      <t>ホケン</t>
    </rPh>
    <rPh sb="5" eb="7">
      <t>ホケン</t>
    </rPh>
    <rPh sb="7" eb="9">
      <t>カンジョウ</t>
    </rPh>
    <phoneticPr fontId="2"/>
  </si>
  <si>
    <t>歳　　入</t>
    <rPh sb="0" eb="1">
      <t>トシ</t>
    </rPh>
    <rPh sb="3" eb="4">
      <t>イリ</t>
    </rPh>
    <phoneticPr fontId="2"/>
  </si>
  <si>
    <t>歳　　出</t>
    <rPh sb="0" eb="1">
      <t>トシ</t>
    </rPh>
    <rPh sb="3" eb="4">
      <t>デ</t>
    </rPh>
    <phoneticPr fontId="2"/>
  </si>
  <si>
    <t>後期高齢者医療特別会計</t>
    <phoneticPr fontId="2"/>
  </si>
  <si>
    <t>平成25年度　</t>
    <rPh sb="0" eb="2">
      <t>ヘイセイ</t>
    </rPh>
    <rPh sb="4" eb="6">
      <t>ネンド</t>
    </rPh>
    <phoneticPr fontId="2"/>
  </si>
  <si>
    <t>平成25年度</t>
  </si>
  <si>
    <t>平成26年度　</t>
    <rPh sb="0" eb="2">
      <t>ヘイセイ</t>
    </rPh>
    <rPh sb="4" eb="6">
      <t>ネンド</t>
    </rPh>
    <phoneticPr fontId="2"/>
  </si>
  <si>
    <t>平成26年度</t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</si>
  <si>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</si>
  <si>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</si>
  <si>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</si>
  <si>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自主財源</t>
    <rPh sb="0" eb="2">
      <t>ジシュ</t>
    </rPh>
    <rPh sb="2" eb="4">
      <t>ザイゲン</t>
    </rPh>
    <phoneticPr fontId="2"/>
  </si>
  <si>
    <t>依存財源</t>
    <rPh sb="0" eb="2">
      <t>イゾン</t>
    </rPh>
    <rPh sb="2" eb="4">
      <t>ザイゲン</t>
    </rPh>
    <phoneticPr fontId="2"/>
  </si>
  <si>
    <t>合計</t>
    <rPh sb="0" eb="2">
      <t>ゴウケイ</t>
    </rPh>
    <phoneticPr fontId="2"/>
  </si>
  <si>
    <t>歳入歳出
差引残高</t>
    <rPh sb="0" eb="2">
      <t>サイニュウ</t>
    </rPh>
    <rPh sb="2" eb="4">
      <t>サイシュツ</t>
    </rPh>
    <rPh sb="5" eb="7">
      <t>サシヒキ</t>
    </rPh>
    <rPh sb="7" eb="9">
      <t>ザンダカ</t>
    </rPh>
    <phoneticPr fontId="2"/>
  </si>
  <si>
    <r>
      <t>　</t>
    </r>
    <r>
      <rPr>
        <b/>
        <sz val="24"/>
        <rFont val="Century"/>
        <family val="1"/>
      </rPr>
      <t>1</t>
    </r>
    <r>
      <rPr>
        <b/>
        <sz val="24"/>
        <rFont val="ＭＳ Ｐ明朝"/>
        <family val="1"/>
        <charset val="128"/>
      </rPr>
      <t>２　財　政</t>
    </r>
    <r>
      <rPr>
        <sz val="24"/>
        <rFont val="Century"/>
        <family val="1"/>
      </rPr>
      <t xml:space="preserve"> </t>
    </r>
    <rPh sb="4" eb="5">
      <t>ザイ</t>
    </rPh>
    <rPh sb="6" eb="7">
      <t>セイ</t>
    </rPh>
    <phoneticPr fontId="2"/>
  </si>
  <si>
    <t>-</t>
    <phoneticPr fontId="2"/>
  </si>
  <si>
    <t>平成26年度</t>
    <rPh sb="0" eb="2">
      <t>ヘイセイ</t>
    </rPh>
    <rPh sb="4" eb="6">
      <t>ネンド</t>
    </rPh>
    <phoneticPr fontId="2"/>
  </si>
  <si>
    <t>項　　目</t>
    <rPh sb="0" eb="1">
      <t>コウ</t>
    </rPh>
    <rPh sb="3" eb="4">
      <t>メ</t>
    </rPh>
    <phoneticPr fontId="2"/>
  </si>
  <si>
    <t>調　　　定　　　額</t>
    <rPh sb="0" eb="1">
      <t>チョウ</t>
    </rPh>
    <rPh sb="4" eb="5">
      <t>サダム</t>
    </rPh>
    <rPh sb="8" eb="9">
      <t>ガク</t>
    </rPh>
    <phoneticPr fontId="2"/>
  </si>
  <si>
    <t>収　入　済　額</t>
    <rPh sb="0" eb="1">
      <t>オサム</t>
    </rPh>
    <rPh sb="2" eb="3">
      <t>ニュウ</t>
    </rPh>
    <rPh sb="4" eb="5">
      <t>サイ</t>
    </rPh>
    <rPh sb="6" eb="7">
      <t>ガク</t>
    </rPh>
    <phoneticPr fontId="2"/>
  </si>
  <si>
    <t>年  度</t>
    <rPh sb="0" eb="1">
      <t>トシ</t>
    </rPh>
    <rPh sb="3" eb="4">
      <t>ド</t>
    </rPh>
    <phoneticPr fontId="2"/>
  </si>
  <si>
    <t>区　　分</t>
    <rPh sb="0" eb="1">
      <t>ク</t>
    </rPh>
    <rPh sb="3" eb="4">
      <t>フン</t>
    </rPh>
    <phoneticPr fontId="2"/>
  </si>
  <si>
    <t>年　度</t>
    <rPh sb="0" eb="1">
      <t>トシ</t>
    </rPh>
    <rPh sb="2" eb="3">
      <t>ド</t>
    </rPh>
    <phoneticPr fontId="2"/>
  </si>
  <si>
    <t>歳出</t>
    <rPh sb="0" eb="1">
      <t>サイ</t>
    </rPh>
    <rPh sb="1" eb="2">
      <t>デ</t>
    </rPh>
    <phoneticPr fontId="2"/>
  </si>
  <si>
    <t>（単位：千円・比率％）</t>
    <rPh sb="1" eb="3">
      <t>タンイ</t>
    </rPh>
    <rPh sb="4" eb="6">
      <t>センエン</t>
    </rPh>
    <rPh sb="7" eb="9">
      <t>ヒリツ</t>
    </rPh>
    <phoneticPr fontId="2"/>
  </si>
  <si>
    <t>平成27年度</t>
    <rPh sb="0" eb="2">
      <t>ヘイセイ</t>
    </rPh>
    <rPh sb="4" eb="6">
      <t>ネンド</t>
    </rPh>
    <phoneticPr fontId="2"/>
  </si>
  <si>
    <t>平成27年度　</t>
    <rPh sb="0" eb="2">
      <t>ヘイセイ</t>
    </rPh>
    <rPh sb="4" eb="6">
      <t>ネンド</t>
    </rPh>
    <phoneticPr fontId="2"/>
  </si>
  <si>
    <t>平成27年度</t>
  </si>
  <si>
    <t>12-1　一般会計・款別歳入歳出決算額</t>
    <rPh sb="5" eb="6">
      <t>イチ</t>
    </rPh>
    <rPh sb="6" eb="7">
      <t>ハン</t>
    </rPh>
    <rPh sb="7" eb="9">
      <t>カイケイ</t>
    </rPh>
    <rPh sb="10" eb="11">
      <t>カン</t>
    </rPh>
    <rPh sb="11" eb="12">
      <t>ベツ</t>
    </rPh>
    <rPh sb="12" eb="14">
      <t>サイニュウ</t>
    </rPh>
    <rPh sb="14" eb="16">
      <t>サイシュツ</t>
    </rPh>
    <rPh sb="16" eb="18">
      <t>ケッサン</t>
    </rPh>
    <rPh sb="18" eb="19">
      <t>ガク</t>
    </rPh>
    <phoneticPr fontId="2"/>
  </si>
  <si>
    <t>12-3　特別会計･歳入歳出決算額</t>
    <rPh sb="5" eb="7">
      <t>トクベツ</t>
    </rPh>
    <rPh sb="7" eb="9">
      <t>カイケイ</t>
    </rPh>
    <rPh sb="10" eb="12">
      <t>サイニュウ</t>
    </rPh>
    <rPh sb="12" eb="14">
      <t>サイシュツ</t>
    </rPh>
    <rPh sb="14" eb="16">
      <t>ケッサン</t>
    </rPh>
    <rPh sb="16" eb="17">
      <t>ガク</t>
    </rPh>
    <phoneticPr fontId="2"/>
  </si>
  <si>
    <t>12-2　年度別歳入歳出総額　</t>
    <rPh sb="5" eb="6">
      <t>ネン</t>
    </rPh>
    <rPh sb="6" eb="7">
      <t>タビ</t>
    </rPh>
    <rPh sb="7" eb="8">
      <t>ベツ</t>
    </rPh>
    <rPh sb="8" eb="9">
      <t>サイ</t>
    </rPh>
    <rPh sb="9" eb="10">
      <t>ニュウ</t>
    </rPh>
    <phoneticPr fontId="2"/>
  </si>
  <si>
    <t>12-4　市税調定額及び収入済額</t>
    <rPh sb="5" eb="7">
      <t>シゼイ</t>
    </rPh>
    <rPh sb="7" eb="8">
      <t>チョウ</t>
    </rPh>
    <rPh sb="8" eb="10">
      <t>テイガク</t>
    </rPh>
    <rPh sb="10" eb="11">
      <t>オヨ</t>
    </rPh>
    <rPh sb="12" eb="14">
      <t>シュウニュウ</t>
    </rPh>
    <rPh sb="14" eb="15">
      <t>スミ</t>
    </rPh>
    <rPh sb="15" eb="16">
      <t>ガク</t>
    </rPh>
    <phoneticPr fontId="2"/>
  </si>
  <si>
    <t>株式等譲渡
所得割交付金</t>
    <rPh sb="0" eb="3">
      <t>カブシキトウ</t>
    </rPh>
    <rPh sb="3" eb="5">
      <t>ジョウト</t>
    </rPh>
    <rPh sb="6" eb="8">
      <t>ショトク</t>
    </rPh>
    <rPh sb="8" eb="9">
      <t>ワリ</t>
    </rPh>
    <rPh sb="9" eb="12">
      <t>コウフキン</t>
    </rPh>
    <phoneticPr fontId="2"/>
  </si>
  <si>
    <t>地方消費税
交付金</t>
    <rPh sb="0" eb="2">
      <t>チホウ</t>
    </rPh>
    <rPh sb="2" eb="5">
      <t>ショウヒゼイ</t>
    </rPh>
    <rPh sb="6" eb="9">
      <t>コウフキン</t>
    </rPh>
    <phoneticPr fontId="2"/>
  </si>
  <si>
    <t>自動車取得税
交付金</t>
    <rPh sb="0" eb="3">
      <t>ジドウシャ</t>
    </rPh>
    <rPh sb="3" eb="5">
      <t>シュトク</t>
    </rPh>
    <rPh sb="5" eb="6">
      <t>ゼイ</t>
    </rPh>
    <rPh sb="7" eb="10">
      <t>コウフキン</t>
    </rPh>
    <phoneticPr fontId="2"/>
  </si>
  <si>
    <t>地方特例
交付金</t>
    <rPh sb="0" eb="2">
      <t>チホウ</t>
    </rPh>
    <rPh sb="2" eb="4">
      <t>トクレイ</t>
    </rPh>
    <rPh sb="5" eb="8">
      <t>コウフキン</t>
    </rPh>
    <phoneticPr fontId="2"/>
  </si>
  <si>
    <t>交通安全対策
特別交付金</t>
    <rPh sb="0" eb="2">
      <t>コウツウ</t>
    </rPh>
    <rPh sb="2" eb="4">
      <t>アンゼン</t>
    </rPh>
    <rPh sb="4" eb="6">
      <t>タイサク</t>
    </rPh>
    <rPh sb="7" eb="9">
      <t>トクベツ</t>
    </rPh>
    <rPh sb="9" eb="12">
      <t>コウフキン</t>
    </rPh>
    <phoneticPr fontId="2"/>
  </si>
  <si>
    <t>分担金及び
負担金</t>
    <rPh sb="0" eb="3">
      <t>ブンタンキン</t>
    </rPh>
    <rPh sb="3" eb="4">
      <t>オヨ</t>
    </rPh>
    <rPh sb="6" eb="9">
      <t>フタンキン</t>
    </rPh>
    <phoneticPr fontId="2"/>
  </si>
  <si>
    <t>使用料及び
手数料</t>
    <rPh sb="0" eb="2">
      <t>シヨウ</t>
    </rPh>
    <rPh sb="2" eb="3">
      <t>リョウ</t>
    </rPh>
    <rPh sb="3" eb="4">
      <t>オヨ</t>
    </rPh>
    <rPh sb="6" eb="9">
      <t>テスウリョウ</t>
    </rPh>
    <phoneticPr fontId="2"/>
  </si>
  <si>
    <t>資料：財務部（歳入歳出決算書）</t>
    <rPh sb="0" eb="2">
      <t>シリョウ</t>
    </rPh>
    <rPh sb="3" eb="6">
      <t>ザイムブ</t>
    </rPh>
    <rPh sb="7" eb="9">
      <t>サイニュウ</t>
    </rPh>
    <rPh sb="9" eb="11">
      <t>サイシュツ</t>
    </rPh>
    <rPh sb="11" eb="14">
      <t>ケッサンショ</t>
    </rPh>
    <phoneticPr fontId="2"/>
  </si>
  <si>
    <t>資料：財務部（歳入歳出決算書）</t>
    <rPh sb="0" eb="2">
      <t>シリョウ</t>
    </rPh>
    <rPh sb="3" eb="6">
      <t>ザイムブ</t>
    </rPh>
    <rPh sb="7" eb="9">
      <t>サイニュウ</t>
    </rPh>
    <rPh sb="9" eb="11">
      <t>サイシュツ</t>
    </rPh>
    <rPh sb="11" eb="13">
      <t>ケッサン</t>
    </rPh>
    <rPh sb="13" eb="14">
      <t>ショ</t>
    </rPh>
    <phoneticPr fontId="2"/>
  </si>
  <si>
    <t>資料：財務部（税務概要）</t>
    <rPh sb="0" eb="2">
      <t>シリョウ</t>
    </rPh>
    <rPh sb="3" eb="6">
      <t>ザイムブ</t>
    </rPh>
    <rPh sb="7" eb="9">
      <t>ゼイム</t>
    </rPh>
    <rPh sb="9" eb="11">
      <t>ガイヨウ</t>
    </rPh>
    <phoneticPr fontId="2"/>
  </si>
  <si>
    <t>（国県支出金）</t>
    <rPh sb="1" eb="2">
      <t>クニ</t>
    </rPh>
    <rPh sb="2" eb="3">
      <t>ケン</t>
    </rPh>
    <rPh sb="3" eb="6">
      <t>シシュツキン</t>
    </rPh>
    <phoneticPr fontId="2"/>
  </si>
  <si>
    <t>（市債）</t>
    <rPh sb="1" eb="2">
      <t>シ</t>
    </rPh>
    <phoneticPr fontId="2"/>
  </si>
  <si>
    <t>（市税）</t>
    <rPh sb="1" eb="2">
      <t>シ</t>
    </rPh>
    <rPh sb="2" eb="3">
      <t>ゼイ</t>
    </rPh>
    <phoneticPr fontId="2"/>
  </si>
  <si>
    <t>（諸収入）</t>
    <rPh sb="1" eb="2">
      <t>ショ</t>
    </rPh>
    <rPh sb="2" eb="4">
      <t>シュウニュウ</t>
    </rPh>
    <phoneticPr fontId="2"/>
  </si>
  <si>
    <t>（交付金ほか）</t>
    <rPh sb="1" eb="4">
      <t>コウフキン</t>
    </rPh>
    <phoneticPr fontId="2"/>
  </si>
  <si>
    <t>（地方交付税）</t>
    <rPh sb="1" eb="3">
      <t>チホウ</t>
    </rPh>
    <rPh sb="3" eb="6">
      <t>コウフゼイ</t>
    </rPh>
    <phoneticPr fontId="2"/>
  </si>
  <si>
    <t>使用料・
手数料及び
分担金・
負担金</t>
    <phoneticPr fontId="2"/>
  </si>
  <si>
    <t>（繰入金
繰越金
ほか）</t>
    <phoneticPr fontId="2"/>
  </si>
  <si>
    <t>市税・諸収入以外</t>
    <rPh sb="0" eb="1">
      <t>シ</t>
    </rPh>
    <rPh sb="1" eb="2">
      <t>ゼイ</t>
    </rPh>
    <rPh sb="3" eb="4">
      <t>ショ</t>
    </rPh>
    <rPh sb="4" eb="6">
      <t>シュウニュウ</t>
    </rPh>
    <rPh sb="6" eb="8">
      <t>イガイ</t>
    </rPh>
    <phoneticPr fontId="2"/>
  </si>
  <si>
    <t>（その他）</t>
    <rPh sb="3" eb="4">
      <t>タ</t>
    </rPh>
    <phoneticPr fontId="2"/>
  </si>
  <si>
    <t>その他</t>
    <rPh sb="2" eb="3">
      <t>タ</t>
    </rPh>
    <phoneticPr fontId="2"/>
  </si>
  <si>
    <t>市債・地方交付税以外</t>
    <rPh sb="0" eb="1">
      <t>シ</t>
    </rPh>
    <rPh sb="3" eb="5">
      <t>チホウ</t>
    </rPh>
    <rPh sb="5" eb="8">
      <t>コウフゼイ</t>
    </rPh>
    <rPh sb="8" eb="10">
      <t>イガイ</t>
    </rPh>
    <phoneticPr fontId="2"/>
  </si>
  <si>
    <t>区　分</t>
    <rPh sb="0" eb="1">
      <t>ク</t>
    </rPh>
    <rPh sb="2" eb="3">
      <t>ブン</t>
    </rPh>
    <phoneticPr fontId="2"/>
  </si>
  <si>
    <t>23表　一般会計歳入歳出決算額の推移</t>
    <rPh sb="2" eb="3">
      <t>ヒョウ</t>
    </rPh>
    <rPh sb="4" eb="6">
      <t>イッパン</t>
    </rPh>
    <rPh sb="6" eb="8">
      <t>カイケイ</t>
    </rPh>
    <rPh sb="8" eb="10">
      <t>サイニュウ</t>
    </rPh>
    <rPh sb="10" eb="12">
      <t>サイシュツ</t>
    </rPh>
    <rPh sb="12" eb="14">
      <t>ケッサン</t>
    </rPh>
    <rPh sb="14" eb="15">
      <t>ガク</t>
    </rPh>
    <rPh sb="16" eb="18">
      <t>スイイ</t>
    </rPh>
    <phoneticPr fontId="2"/>
  </si>
  <si>
    <t xml:space="preserve"> 24表　平成27年度一般会計歳入歳出決算額内訳</t>
    <rPh sb="3" eb="4">
      <t>ヒョウ</t>
    </rPh>
    <rPh sb="5" eb="7">
      <t>ヘイセイ</t>
    </rPh>
    <rPh sb="9" eb="10">
      <t>ネン</t>
    </rPh>
    <rPh sb="10" eb="11">
      <t>タビ</t>
    </rPh>
    <rPh sb="11" eb="13">
      <t>イッパン</t>
    </rPh>
    <rPh sb="13" eb="15">
      <t>カイケイ</t>
    </rPh>
    <rPh sb="15" eb="17">
      <t>サイニュウ</t>
    </rPh>
    <rPh sb="17" eb="19">
      <t>サイシュツ</t>
    </rPh>
    <rPh sb="19" eb="21">
      <t>ケッサン</t>
    </rPh>
    <rPh sb="21" eb="22">
      <t>ガク</t>
    </rPh>
    <rPh sb="22" eb="24">
      <t>ウチワケ</t>
    </rPh>
    <phoneticPr fontId="2"/>
  </si>
  <si>
    <t>平成26年度</t>
  </si>
  <si>
    <t>平成28年度</t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</si>
  <si>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</si>
  <si>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平成28年度　</t>
    <rPh sb="0" eb="2">
      <t>ヘイセイ</t>
    </rPh>
    <rPh sb="4" eb="6">
      <t>ネンド</t>
    </rPh>
    <phoneticPr fontId="2"/>
  </si>
  <si>
    <t>(平成29年5月31日現在）</t>
    <rPh sb="1" eb="3">
      <t>ヘイセイ</t>
    </rPh>
    <rPh sb="5" eb="6">
      <t>ネン</t>
    </rPh>
    <rPh sb="7" eb="8">
      <t>ツキ</t>
    </rPh>
    <rPh sb="10" eb="11">
      <t>ニチ</t>
    </rPh>
    <rPh sb="11" eb="13">
      <t>ゲンザイ</t>
    </rPh>
    <phoneticPr fontId="2"/>
  </si>
  <si>
    <t>平成28年度</t>
    <phoneticPr fontId="2"/>
  </si>
  <si>
    <t>-</t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</si>
  <si>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</si>
  <si>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-</t>
    <phoneticPr fontId="2"/>
  </si>
  <si>
    <t>-</t>
    <phoneticPr fontId="2"/>
  </si>
  <si>
    <t>平成28年度</t>
    <rPh sb="0" eb="2">
      <t>ヘイセイ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</si>
</sst>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000"/>
    <numFmt numFmtId="177" formatCode="0.0"/>
    <numFmt numFmtId="178" formatCode="#,##0_ "/>
    <numFmt numFmtId="179" formatCode="#,##0_ ;[Red]\-#,##0\ "/>
    <numFmt numFmtId="180" formatCode="#,##0.0_ "/>
    <numFmt numFmtId="181" formatCode="0.0_ "/>
    <numFmt numFmtId="182" formatCode="0.00_);[Red]\(0.00\)"/>
    <numFmt numFmtId="183" formatCode="0.0_);[Red]\(0.0\)"/>
    <numFmt numFmtId="184" formatCode="#,##0,_ "/>
    <numFmt numFmtId="185" formatCode="\ #,##0,_ "/>
    <numFmt numFmtId="186" formatCode="0;[Red]0"/>
    <numFmt numFmtId="187" formatCode="#,##0_);[Red]\(#,##0\)"/>
    <numFmt numFmtId="188" formatCode="#,##0.000;[Red]\-#,##0.000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trike/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24"/>
      <name val="Century"/>
      <family val="1"/>
    </font>
    <font>
      <sz val="24"/>
      <name val="Century"/>
      <family val="1"/>
    </font>
    <font>
      <sz val="9"/>
      <name val="Century"/>
      <family val="1"/>
    </font>
    <font>
      <sz val="18"/>
      <name val="ＭＳ Ｐ明朝"/>
      <family val="1"/>
      <charset val="128"/>
    </font>
    <font>
      <b/>
      <sz val="10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Century"/>
      <family val="1"/>
    </font>
    <font>
      <sz val="10"/>
      <color rgb="FFFF0000"/>
      <name val="ＭＳ Ｐ明朝"/>
      <family val="1"/>
      <charset val="128"/>
    </font>
    <font>
      <sz val="11"/>
      <color rgb="FFFFC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4" tint="0.59999389629810485"/>
      <name val="ＭＳ Ｐゴシック"/>
      <family val="3"/>
      <charset val="128"/>
    </font>
    <font>
      <sz val="11"/>
      <color theme="9" tint="0.59999389629810485"/>
      <name val="ＭＳ Ｐゴシック"/>
      <family val="3"/>
      <charset val="128"/>
    </font>
    <font>
      <sz val="9"/>
      <color rgb="FFFFC000"/>
      <name val="ＭＳ Ｐ明朝"/>
      <family val="1"/>
      <charset val="128"/>
    </font>
    <font>
      <sz val="9"/>
      <color theme="9" tint="0.59999389629810485"/>
      <name val="ＭＳ Ｐ明朝"/>
      <family val="1"/>
      <charset val="128"/>
    </font>
    <font>
      <sz val="9"/>
      <color rgb="FF0000FF"/>
      <name val="ＭＳ Ｐ明朝"/>
      <family val="1"/>
      <charset val="128"/>
    </font>
    <font>
      <sz val="9"/>
      <color theme="4" tint="0.59999389629810485"/>
      <name val="ＭＳ Ｐ明朝"/>
      <family val="1"/>
      <charset val="128"/>
    </font>
    <font>
      <sz val="10"/>
      <color rgb="FFFFC000"/>
      <name val="ＭＳ Ｐゴシック"/>
      <family val="3"/>
      <charset val="128"/>
    </font>
    <font>
      <sz val="10"/>
      <color theme="4" tint="0.59999389629810485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color theme="9" tint="0.59999389629810485"/>
      <name val="ＭＳ Ｐゴシック"/>
      <family val="3"/>
      <charset val="128"/>
    </font>
    <font>
      <sz val="9"/>
      <color rgb="FFFFC00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theme="4" tint="0.59999389629810485"/>
      <name val="ＭＳ Ｐゴシック"/>
      <family val="3"/>
      <charset val="128"/>
    </font>
    <font>
      <sz val="9"/>
      <color theme="9" tint="0.59999389629810485"/>
      <name val="ＭＳ Ｐゴシック"/>
      <family val="3"/>
      <charset val="128"/>
    </font>
    <font>
      <sz val="10"/>
      <color rgb="FFFFC000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  <xf numFmtId="0" fontId="28" fillId="0" borderId="0">
      <alignment vertical="center"/>
    </xf>
  </cellStyleXfs>
  <cellXfs count="306">
    <xf numFmtId="0" fontId="0" fillId="0" borderId="0" xfId="0"/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38" fontId="4" fillId="0" borderId="0" xfId="2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0" xfId="2" applyFont="1" applyFill="1" applyAlignment="1">
      <alignment horizontal="distributed" vertical="center" justifyLastLine="1"/>
    </xf>
    <xf numFmtId="38" fontId="7" fillId="0" borderId="0" xfId="2" applyFont="1" applyFill="1" applyAlignment="1">
      <alignment vertical="center"/>
    </xf>
    <xf numFmtId="38" fontId="4" fillId="0" borderId="0" xfId="2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38" fontId="5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0" xfId="2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38" fontId="11" fillId="0" borderId="0" xfId="2" applyFont="1" applyFill="1" applyBorder="1" applyAlignment="1">
      <alignment vertical="center"/>
    </xf>
    <xf numFmtId="38" fontId="11" fillId="0" borderId="0" xfId="2" applyFont="1" applyFill="1" applyBorder="1" applyAlignment="1">
      <alignment horizontal="right" vertical="center"/>
    </xf>
    <xf numFmtId="38" fontId="3" fillId="0" borderId="0" xfId="2" applyFont="1" applyFill="1" applyAlignment="1">
      <alignment horizontal="center" vertical="center"/>
    </xf>
    <xf numFmtId="38" fontId="4" fillId="0" borderId="1" xfId="2" applyFont="1" applyFill="1" applyBorder="1" applyAlignment="1">
      <alignment vertical="center"/>
    </xf>
    <xf numFmtId="38" fontId="4" fillId="0" borderId="2" xfId="2" applyFont="1" applyFill="1" applyBorder="1" applyAlignment="1">
      <alignment vertical="center"/>
    </xf>
    <xf numFmtId="38" fontId="4" fillId="0" borderId="3" xfId="2" applyFont="1" applyFill="1" applyBorder="1" applyAlignment="1">
      <alignment vertical="center"/>
    </xf>
    <xf numFmtId="38" fontId="4" fillId="0" borderId="0" xfId="2" applyFont="1" applyFill="1" applyBorder="1" applyAlignment="1">
      <alignment horizontal="center" vertical="center"/>
    </xf>
    <xf numFmtId="181" fontId="9" fillId="0" borderId="0" xfId="0" applyNumberFormat="1" applyFont="1" applyFill="1" applyAlignment="1">
      <alignment vertical="center"/>
    </xf>
    <xf numFmtId="38" fontId="4" fillId="0" borderId="4" xfId="2" applyFont="1" applyFill="1" applyBorder="1" applyAlignment="1">
      <alignment vertical="center"/>
    </xf>
    <xf numFmtId="38" fontId="4" fillId="0" borderId="5" xfId="2" applyFont="1" applyFill="1" applyBorder="1" applyAlignment="1">
      <alignment vertical="center"/>
    </xf>
    <xf numFmtId="38" fontId="4" fillId="0" borderId="5" xfId="2" applyFont="1" applyFill="1" applyBorder="1" applyAlignment="1">
      <alignment horizontal="right" vertical="center"/>
    </xf>
    <xf numFmtId="38" fontId="4" fillId="0" borderId="6" xfId="2" applyFont="1" applyFill="1" applyBorder="1" applyAlignment="1">
      <alignment vertical="center"/>
    </xf>
    <xf numFmtId="38" fontId="4" fillId="0" borderId="7" xfId="2" applyFont="1" applyFill="1" applyBorder="1" applyAlignment="1">
      <alignment horizontal="right" vertical="center"/>
    </xf>
    <xf numFmtId="38" fontId="5" fillId="0" borderId="8" xfId="2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78" fontId="4" fillId="0" borderId="9" xfId="0" applyNumberFormat="1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38" fontId="5" fillId="0" borderId="10" xfId="2" applyFont="1" applyFill="1" applyBorder="1" applyAlignment="1">
      <alignment horizontal="distributed" vertical="center" justifyLastLine="1"/>
    </xf>
    <xf numFmtId="184" fontId="4" fillId="0" borderId="9" xfId="2" applyNumberFormat="1" applyFont="1" applyBorder="1" applyAlignment="1">
      <alignment vertical="center"/>
    </xf>
    <xf numFmtId="38" fontId="15" fillId="0" borderId="0" xfId="2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0" fillId="0" borderId="0" xfId="0" applyFont="1"/>
    <xf numFmtId="186" fontId="0" fillId="0" borderId="0" xfId="0" applyNumberFormat="1"/>
    <xf numFmtId="0" fontId="14" fillId="0" borderId="0" xfId="0" applyFont="1"/>
    <xf numFmtId="0" fontId="4" fillId="0" borderId="0" xfId="0" applyFont="1" applyBorder="1" applyAlignment="1">
      <alignment horizontal="distributed" vertical="center" justifyLastLine="1"/>
    </xf>
    <xf numFmtId="0" fontId="0" fillId="0" borderId="0" xfId="0" applyBorder="1"/>
    <xf numFmtId="0" fontId="4" fillId="0" borderId="0" xfId="0" applyFont="1" applyBorder="1" applyAlignment="1">
      <alignment horizontal="distributed" vertical="center"/>
    </xf>
    <xf numFmtId="178" fontId="4" fillId="0" borderId="0" xfId="0" applyNumberFormat="1" applyFont="1" applyBorder="1" applyAlignment="1">
      <alignment vertical="center"/>
    </xf>
    <xf numFmtId="181" fontId="0" fillId="0" borderId="0" xfId="0" applyNumberFormat="1" applyBorder="1"/>
    <xf numFmtId="178" fontId="4" fillId="0" borderId="0" xfId="0" applyNumberFormat="1" applyFont="1" applyFill="1" applyBorder="1" applyAlignment="1">
      <alignment vertical="center"/>
    </xf>
    <xf numFmtId="181" fontId="0" fillId="0" borderId="0" xfId="0" applyNumberFormat="1"/>
    <xf numFmtId="0" fontId="4" fillId="0" borderId="0" xfId="0" applyFont="1" applyAlignment="1">
      <alignment vertical="center"/>
    </xf>
    <xf numFmtId="38" fontId="6" fillId="0" borderId="0" xfId="3" applyFont="1" applyFill="1" applyBorder="1" applyAlignment="1">
      <alignment vertical="center"/>
    </xf>
    <xf numFmtId="0" fontId="18" fillId="0" borderId="0" xfId="0" applyFont="1" applyFill="1" applyBorder="1" applyAlignment="1">
      <alignment horizontal="distributed" vertical="center"/>
    </xf>
    <xf numFmtId="178" fontId="19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178" fontId="5" fillId="0" borderId="9" xfId="0" applyNumberFormat="1" applyFont="1" applyFill="1" applyBorder="1" applyAlignment="1">
      <alignment vertical="center"/>
    </xf>
    <xf numFmtId="178" fontId="5" fillId="0" borderId="5" xfId="0" applyNumberFormat="1" applyFont="1" applyFill="1" applyBorder="1" applyAlignment="1">
      <alignment vertical="center"/>
    </xf>
    <xf numFmtId="179" fontId="5" fillId="0" borderId="9" xfId="0" applyNumberFormat="1" applyFont="1" applyBorder="1" applyAlignment="1">
      <alignment vertical="center"/>
    </xf>
    <xf numFmtId="184" fontId="5" fillId="0" borderId="9" xfId="0" applyNumberFormat="1" applyFont="1" applyFill="1" applyBorder="1" applyAlignment="1">
      <alignment vertical="center"/>
    </xf>
    <xf numFmtId="184" fontId="5" fillId="0" borderId="9" xfId="0" applyNumberFormat="1" applyFont="1" applyBorder="1" applyAlignment="1">
      <alignment vertical="center"/>
    </xf>
    <xf numFmtId="184" fontId="5" fillId="0" borderId="5" xfId="0" applyNumberFormat="1" applyFont="1" applyFill="1" applyBorder="1" applyAlignment="1">
      <alignment vertical="center"/>
    </xf>
    <xf numFmtId="184" fontId="4" fillId="0" borderId="0" xfId="2" applyNumberFormat="1" applyFont="1" applyAlignment="1">
      <alignment vertical="center"/>
    </xf>
    <xf numFmtId="184" fontId="4" fillId="0" borderId="10" xfId="2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184" fontId="4" fillId="0" borderId="9" xfId="2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horizontal="distributed" vertical="center"/>
    </xf>
    <xf numFmtId="0" fontId="16" fillId="0" borderId="14" xfId="0" applyFont="1" applyFill="1" applyBorder="1" applyAlignment="1">
      <alignment horizontal="distributed" vertical="center"/>
    </xf>
    <xf numFmtId="0" fontId="16" fillId="0" borderId="9" xfId="0" applyFont="1" applyFill="1" applyBorder="1" applyAlignment="1">
      <alignment horizontal="distributed" vertical="center"/>
    </xf>
    <xf numFmtId="0" fontId="16" fillId="0" borderId="11" xfId="0" applyFont="1" applyFill="1" applyBorder="1" applyAlignment="1">
      <alignment horizontal="distributed" vertical="center"/>
    </xf>
    <xf numFmtId="0" fontId="16" fillId="0" borderId="11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vertical="center" justifyLastLine="1"/>
    </xf>
    <xf numFmtId="0" fontId="28" fillId="2" borderId="0" xfId="0" applyFont="1" applyFill="1"/>
    <xf numFmtId="0" fontId="21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5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6" fillId="0" borderId="10" xfId="0" applyFont="1" applyFill="1" applyBorder="1" applyAlignment="1">
      <alignment horizontal="distributed" vertical="center" justifyLastLine="1"/>
    </xf>
    <xf numFmtId="0" fontId="16" fillId="0" borderId="15" xfId="0" applyFont="1" applyFill="1" applyBorder="1" applyAlignment="1">
      <alignment horizontal="distributed" vertical="center"/>
    </xf>
    <xf numFmtId="0" fontId="16" fillId="0" borderId="3" xfId="0" applyFont="1" applyFill="1" applyBorder="1" applyAlignment="1">
      <alignment horizontal="distributed" vertical="center"/>
    </xf>
    <xf numFmtId="0" fontId="16" fillId="0" borderId="11" xfId="0" applyFont="1" applyFill="1" applyBorder="1" applyAlignment="1">
      <alignment horizontal="distributed" vertical="center" justifyLastLine="1"/>
    </xf>
    <xf numFmtId="184" fontId="16" fillId="0" borderId="13" xfId="2" applyNumberFormat="1" applyFont="1" applyBorder="1" applyAlignment="1">
      <alignment vertical="center"/>
    </xf>
    <xf numFmtId="184" fontId="16" fillId="0" borderId="4" xfId="2" applyNumberFormat="1" applyFont="1" applyBorder="1" applyAlignment="1">
      <alignment vertical="center"/>
    </xf>
    <xf numFmtId="184" fontId="16" fillId="0" borderId="9" xfId="2" applyNumberFormat="1" applyFont="1" applyBorder="1" applyAlignment="1">
      <alignment vertical="center"/>
    </xf>
    <xf numFmtId="184" fontId="16" fillId="0" borderId="5" xfId="2" applyNumberFormat="1" applyFont="1" applyBorder="1" applyAlignment="1">
      <alignment vertical="center"/>
    </xf>
    <xf numFmtId="184" fontId="16" fillId="0" borderId="12" xfId="0" applyNumberFormat="1" applyFont="1" applyFill="1" applyBorder="1" applyAlignment="1">
      <alignment vertical="center"/>
    </xf>
    <xf numFmtId="184" fontId="16" fillId="0" borderId="6" xfId="0" applyNumberFormat="1" applyFont="1" applyFill="1" applyBorder="1" applyAlignment="1">
      <alignment vertical="center"/>
    </xf>
    <xf numFmtId="38" fontId="16" fillId="0" borderId="9" xfId="2" applyFont="1" applyFill="1" applyBorder="1" applyAlignment="1">
      <alignment horizontal="right" vertical="center"/>
    </xf>
    <xf numFmtId="38" fontId="16" fillId="0" borderId="5" xfId="2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9" fillId="0" borderId="0" xfId="0" applyFont="1" applyAlignment="1">
      <alignment horizontal="justify" vertical="center"/>
    </xf>
    <xf numFmtId="38" fontId="4" fillId="0" borderId="15" xfId="2" applyFont="1" applyFill="1" applyBorder="1" applyAlignment="1">
      <alignment vertical="center"/>
    </xf>
    <xf numFmtId="38" fontId="4" fillId="0" borderId="7" xfId="2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/>
    <xf numFmtId="186" fontId="0" fillId="0" borderId="0" xfId="0" applyNumberFormat="1" applyFont="1"/>
    <xf numFmtId="0" fontId="15" fillId="0" borderId="0" xfId="0" applyFont="1"/>
    <xf numFmtId="0" fontId="18" fillId="0" borderId="11" xfId="0" applyFont="1" applyFill="1" applyBorder="1" applyAlignment="1">
      <alignment vertical="center"/>
    </xf>
    <xf numFmtId="178" fontId="15" fillId="0" borderId="11" xfId="0" applyNumberFormat="1" applyFont="1" applyFill="1" applyBorder="1" applyAlignment="1">
      <alignment vertical="center"/>
    </xf>
    <xf numFmtId="180" fontId="15" fillId="0" borderId="11" xfId="0" applyNumberFormat="1" applyFont="1" applyFill="1" applyBorder="1" applyAlignment="1">
      <alignment vertical="center"/>
    </xf>
    <xf numFmtId="0" fontId="26" fillId="0" borderId="0" xfId="0" applyFont="1" applyAlignment="1">
      <alignment horizontal="distributed" vertical="center"/>
    </xf>
    <xf numFmtId="178" fontId="5" fillId="0" borderId="11" xfId="0" applyNumberFormat="1" applyFont="1" applyFill="1" applyBorder="1" applyAlignment="1">
      <alignment horizontal="right" vertical="center"/>
    </xf>
    <xf numFmtId="0" fontId="0" fillId="0" borderId="0" xfId="0" applyFont="1" applyBorder="1"/>
    <xf numFmtId="178" fontId="15" fillId="0" borderId="0" xfId="0" applyNumberFormat="1" applyFont="1"/>
    <xf numFmtId="176" fontId="9" fillId="0" borderId="0" xfId="0" applyNumberFormat="1" applyFont="1" applyFill="1" applyBorder="1" applyAlignment="1">
      <alignment vertical="center"/>
    </xf>
    <xf numFmtId="185" fontId="7" fillId="0" borderId="11" xfId="3" applyNumberFormat="1" applyFont="1" applyFill="1" applyBorder="1" applyAlignment="1">
      <alignment horizontal="right" vertical="center"/>
    </xf>
    <xf numFmtId="185" fontId="4" fillId="0" borderId="0" xfId="0" applyNumberFormat="1" applyFont="1" applyFill="1" applyAlignment="1">
      <alignment vertical="center"/>
    </xf>
    <xf numFmtId="178" fontId="16" fillId="0" borderId="4" xfId="0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horizontal="distributed" vertical="center" wrapText="1"/>
    </xf>
    <xf numFmtId="178" fontId="5" fillId="0" borderId="0" xfId="0" applyNumberFormat="1" applyFont="1" applyFill="1" applyAlignment="1">
      <alignment vertical="center"/>
    </xf>
    <xf numFmtId="0" fontId="16" fillId="0" borderId="0" xfId="0" applyFont="1" applyFill="1" applyBorder="1" applyAlignment="1">
      <alignment horizontal="distributed" vertical="center" justifyLastLine="1"/>
    </xf>
    <xf numFmtId="178" fontId="5" fillId="0" borderId="0" xfId="0" applyNumberFormat="1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vertical="center"/>
    </xf>
    <xf numFmtId="184" fontId="16" fillId="0" borderId="13" xfId="3" applyNumberFormat="1" applyFont="1" applyBorder="1" applyAlignment="1">
      <alignment vertical="center"/>
    </xf>
    <xf numFmtId="184" fontId="16" fillId="0" borderId="4" xfId="3" applyNumberFormat="1" applyFont="1" applyBorder="1" applyAlignment="1">
      <alignment vertical="center"/>
    </xf>
    <xf numFmtId="184" fontId="16" fillId="0" borderId="9" xfId="3" applyNumberFormat="1" applyFont="1" applyBorder="1" applyAlignment="1">
      <alignment vertical="center"/>
    </xf>
    <xf numFmtId="184" fontId="16" fillId="0" borderId="5" xfId="3" applyNumberFormat="1" applyFont="1" applyBorder="1" applyAlignment="1">
      <alignment vertical="center"/>
    </xf>
    <xf numFmtId="38" fontId="4" fillId="0" borderId="5" xfId="3" applyFont="1" applyFill="1" applyBorder="1" applyAlignment="1">
      <alignment vertical="center"/>
    </xf>
    <xf numFmtId="38" fontId="30" fillId="0" borderId="5" xfId="3" applyFont="1" applyFill="1" applyBorder="1" applyAlignment="1">
      <alignment vertical="center"/>
    </xf>
    <xf numFmtId="38" fontId="4" fillId="0" borderId="5" xfId="3" applyFont="1" applyFill="1" applyBorder="1" applyAlignment="1">
      <alignment horizontal="right" vertical="center"/>
    </xf>
    <xf numFmtId="38" fontId="4" fillId="0" borderId="6" xfId="3" applyFont="1" applyFill="1" applyBorder="1" applyAlignment="1">
      <alignment horizontal="right" vertical="center"/>
    </xf>
    <xf numFmtId="184" fontId="4" fillId="0" borderId="9" xfId="3" applyNumberFormat="1" applyFont="1" applyBorder="1" applyAlignment="1">
      <alignment vertical="center"/>
    </xf>
    <xf numFmtId="184" fontId="4" fillId="0" borderId="11" xfId="3" applyNumberFormat="1" applyFont="1" applyFill="1" applyBorder="1" applyAlignment="1">
      <alignment vertical="center"/>
    </xf>
    <xf numFmtId="184" fontId="4" fillId="0" borderId="0" xfId="3" applyNumberFormat="1" applyFont="1" applyAlignment="1">
      <alignment vertical="center"/>
    </xf>
    <xf numFmtId="179" fontId="14" fillId="0" borderId="0" xfId="2" applyNumberFormat="1" applyFont="1"/>
    <xf numFmtId="179" fontId="14" fillId="3" borderId="0" xfId="2" applyNumberFormat="1" applyFont="1" applyFill="1"/>
    <xf numFmtId="38" fontId="4" fillId="0" borderId="11" xfId="2" applyFont="1" applyFill="1" applyBorder="1" applyAlignment="1">
      <alignment vertical="center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38" fontId="16" fillId="0" borderId="11" xfId="2" applyFont="1" applyFill="1" applyBorder="1" applyAlignment="1">
      <alignment vertical="center"/>
    </xf>
    <xf numFmtId="0" fontId="31" fillId="0" borderId="0" xfId="0" applyFont="1"/>
    <xf numFmtId="0" fontId="32" fillId="0" borderId="0" xfId="0" applyFont="1"/>
    <xf numFmtId="181" fontId="31" fillId="0" borderId="0" xfId="0" applyNumberFormat="1" applyFont="1" applyBorder="1"/>
    <xf numFmtId="181" fontId="32" fillId="0" borderId="0" xfId="0" applyNumberFormat="1" applyFont="1" applyBorder="1"/>
    <xf numFmtId="185" fontId="33" fillId="0" borderId="0" xfId="0" applyNumberFormat="1" applyFont="1"/>
    <xf numFmtId="185" fontId="34" fillId="0" borderId="0" xfId="0" applyNumberFormat="1" applyFont="1" applyBorder="1"/>
    <xf numFmtId="185" fontId="35" fillId="0" borderId="11" xfId="3" applyNumberFormat="1" applyFont="1" applyFill="1" applyBorder="1" applyAlignment="1">
      <alignment vertical="center"/>
    </xf>
    <xf numFmtId="185" fontId="36" fillId="0" borderId="11" xfId="0" applyNumberFormat="1" applyFont="1" applyBorder="1"/>
    <xf numFmtId="185" fontId="37" fillId="0" borderId="11" xfId="3" applyNumberFormat="1" applyFont="1" applyFill="1" applyBorder="1" applyAlignment="1">
      <alignment vertical="center"/>
    </xf>
    <xf numFmtId="185" fontId="37" fillId="0" borderId="11" xfId="0" applyNumberFormat="1" applyFont="1" applyBorder="1"/>
    <xf numFmtId="185" fontId="38" fillId="0" borderId="11" xfId="3" applyNumberFormat="1" applyFont="1" applyFill="1" applyBorder="1" applyAlignment="1">
      <alignment vertical="center"/>
    </xf>
    <xf numFmtId="0" fontId="31" fillId="0" borderId="2" xfId="0" applyFont="1" applyBorder="1"/>
    <xf numFmtId="0" fontId="0" fillId="0" borderId="2" xfId="0" applyBorder="1"/>
    <xf numFmtId="0" fontId="32" fillId="0" borderId="2" xfId="0" applyFont="1" applyBorder="1"/>
    <xf numFmtId="185" fontId="39" fillId="0" borderId="9" xfId="2" applyNumberFormat="1" applyFont="1" applyBorder="1" applyAlignment="1">
      <alignment vertical="center"/>
    </xf>
    <xf numFmtId="185" fontId="40" fillId="0" borderId="9" xfId="2" applyNumberFormat="1" applyFont="1" applyBorder="1" applyAlignment="1">
      <alignment vertical="center"/>
    </xf>
    <xf numFmtId="185" fontId="41" fillId="0" borderId="9" xfId="2" applyNumberFormat="1" applyFont="1" applyBorder="1" applyAlignment="1">
      <alignment vertical="center"/>
    </xf>
    <xf numFmtId="185" fontId="42" fillId="0" borderId="9" xfId="2" applyNumberFormat="1" applyFont="1" applyBorder="1" applyAlignment="1">
      <alignment vertical="center"/>
    </xf>
    <xf numFmtId="0" fontId="1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78" fontId="0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/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14" xfId="0" applyBorder="1"/>
    <xf numFmtId="0" fontId="32" fillId="0" borderId="3" xfId="0" applyFont="1" applyBorder="1"/>
    <xf numFmtId="185" fontId="41" fillId="0" borderId="12" xfId="2" applyNumberFormat="1" applyFont="1" applyBorder="1" applyAlignment="1">
      <alignment vertical="center"/>
    </xf>
    <xf numFmtId="0" fontId="0" fillId="0" borderId="8" xfId="0" applyBorder="1"/>
    <xf numFmtId="184" fontId="4" fillId="0" borderId="0" xfId="3" applyNumberFormat="1" applyFont="1" applyFill="1" applyBorder="1" applyAlignment="1">
      <alignment vertical="center"/>
    </xf>
    <xf numFmtId="185" fontId="0" fillId="0" borderId="0" xfId="0" applyNumberFormat="1" applyBorder="1"/>
    <xf numFmtId="185" fontId="4" fillId="0" borderId="11" xfId="0" applyNumberFormat="1" applyFont="1" applyFill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 wrapText="1"/>
    </xf>
    <xf numFmtId="0" fontId="48" fillId="0" borderId="11" xfId="0" applyFont="1" applyFill="1" applyBorder="1" applyAlignment="1">
      <alignment horizontal="left" vertical="center"/>
    </xf>
    <xf numFmtId="0" fontId="48" fillId="0" borderId="1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85" fontId="5" fillId="0" borderId="15" xfId="3" applyNumberFormat="1" applyFont="1" applyFill="1" applyBorder="1" applyAlignment="1">
      <alignment vertical="center"/>
    </xf>
    <xf numFmtId="0" fontId="47" fillId="0" borderId="0" xfId="0" applyFont="1" applyFill="1" applyBorder="1" applyAlignment="1">
      <alignment horizontal="left" vertical="center" wrapText="1"/>
    </xf>
    <xf numFmtId="184" fontId="49" fillId="0" borderId="0" xfId="3" applyNumberFormat="1" applyFont="1" applyAlignment="1">
      <alignment vertical="center"/>
    </xf>
    <xf numFmtId="184" fontId="49" fillId="0" borderId="0" xfId="3" applyNumberFormat="1" applyFont="1" applyFill="1" applyBorder="1" applyAlignment="1">
      <alignment vertical="center"/>
    </xf>
    <xf numFmtId="184" fontId="50" fillId="0" borderId="0" xfId="3" applyNumberFormat="1" applyFont="1" applyFill="1" applyBorder="1" applyAlignment="1">
      <alignment vertical="center"/>
    </xf>
    <xf numFmtId="184" fontId="50" fillId="0" borderId="2" xfId="3" applyNumberFormat="1" applyFont="1" applyFill="1" applyBorder="1" applyAlignment="1">
      <alignment vertical="center"/>
    </xf>
    <xf numFmtId="38" fontId="5" fillId="0" borderId="9" xfId="2" applyFont="1" applyFill="1" applyBorder="1" applyAlignment="1">
      <alignment vertical="center"/>
    </xf>
    <xf numFmtId="38" fontId="5" fillId="0" borderId="9" xfId="2" applyFont="1" applyBorder="1" applyAlignment="1">
      <alignment vertical="center"/>
    </xf>
    <xf numFmtId="38" fontId="4" fillId="0" borderId="2" xfId="2" applyFont="1" applyFill="1" applyBorder="1" applyAlignment="1">
      <alignment horizontal="center" vertical="center"/>
    </xf>
    <xf numFmtId="38" fontId="5" fillId="0" borderId="5" xfId="2" applyFont="1" applyFill="1" applyBorder="1" applyAlignment="1">
      <alignment vertical="center"/>
    </xf>
    <xf numFmtId="0" fontId="28" fillId="0" borderId="10" xfId="0" applyFont="1" applyFill="1" applyBorder="1" applyAlignment="1">
      <alignment horizontal="center" vertical="center" shrinkToFit="1"/>
    </xf>
    <xf numFmtId="185" fontId="53" fillId="0" borderId="0" xfId="2" applyNumberFormat="1" applyFont="1" applyAlignment="1">
      <alignment vertical="center"/>
    </xf>
    <xf numFmtId="185" fontId="53" fillId="0" borderId="11" xfId="3" applyNumberFormat="1" applyFont="1" applyFill="1" applyBorder="1" applyAlignment="1">
      <alignment horizontal="right" vertical="center"/>
    </xf>
    <xf numFmtId="184" fontId="53" fillId="0" borderId="5" xfId="3" applyNumberFormat="1" applyFont="1" applyBorder="1" applyAlignment="1">
      <alignment vertical="center"/>
    </xf>
    <xf numFmtId="0" fontId="54" fillId="0" borderId="10" xfId="0" applyFont="1" applyFill="1" applyBorder="1" applyAlignment="1">
      <alignment horizontal="distributed" vertical="center" justifyLastLine="1"/>
    </xf>
    <xf numFmtId="183" fontId="52" fillId="0" borderId="5" xfId="0" applyNumberFormat="1" applyFont="1" applyFill="1" applyBorder="1" applyAlignment="1">
      <alignment vertical="center"/>
    </xf>
    <xf numFmtId="182" fontId="52" fillId="0" borderId="5" xfId="0" applyNumberFormat="1" applyFont="1" applyFill="1" applyBorder="1" applyAlignment="1">
      <alignment vertical="center"/>
    </xf>
    <xf numFmtId="180" fontId="52" fillId="0" borderId="5" xfId="0" applyNumberFormat="1" applyFont="1" applyFill="1" applyBorder="1" applyAlignment="1">
      <alignment vertical="center"/>
    </xf>
    <xf numFmtId="180" fontId="55" fillId="0" borderId="5" xfId="0" applyNumberFormat="1" applyFont="1" applyFill="1" applyBorder="1" applyAlignment="1">
      <alignment vertical="center"/>
    </xf>
    <xf numFmtId="0" fontId="55" fillId="0" borderId="5" xfId="0" applyFont="1" applyFill="1" applyBorder="1" applyAlignment="1">
      <alignment vertical="center"/>
    </xf>
    <xf numFmtId="180" fontId="52" fillId="0" borderId="10" xfId="0" applyNumberFormat="1" applyFont="1" applyFill="1" applyBorder="1" applyAlignment="1">
      <alignment vertical="center"/>
    </xf>
    <xf numFmtId="185" fontId="53" fillId="0" borderId="14" xfId="3" applyNumberFormat="1" applyFont="1" applyFill="1" applyBorder="1" applyAlignment="1">
      <alignment vertical="center"/>
    </xf>
    <xf numFmtId="184" fontId="28" fillId="0" borderId="14" xfId="3" applyNumberFormat="1" applyFont="1" applyFill="1" applyBorder="1" applyAlignment="1">
      <alignment vertical="center"/>
    </xf>
    <xf numFmtId="181" fontId="52" fillId="0" borderId="5" xfId="0" applyNumberFormat="1" applyFont="1" applyFill="1" applyBorder="1" applyAlignment="1">
      <alignment vertical="center"/>
    </xf>
    <xf numFmtId="0" fontId="54" fillId="0" borderId="6" xfId="0" applyFont="1" applyFill="1" applyBorder="1" applyAlignment="1">
      <alignment horizontal="distributed" vertical="center" justifyLastLine="1"/>
    </xf>
    <xf numFmtId="181" fontId="52" fillId="0" borderId="11" xfId="0" applyNumberFormat="1" applyFont="1" applyFill="1" applyBorder="1" applyAlignment="1">
      <alignment vertical="center"/>
    </xf>
    <xf numFmtId="178" fontId="51" fillId="0" borderId="12" xfId="0" applyNumberFormat="1" applyFont="1" applyFill="1" applyBorder="1" applyAlignment="1">
      <alignment vertical="center"/>
    </xf>
    <xf numFmtId="0" fontId="28" fillId="0" borderId="11" xfId="0" applyFont="1" applyFill="1" applyBorder="1" applyAlignment="1">
      <alignment horizontal="distributed" vertical="center" justifyLastLine="1"/>
    </xf>
    <xf numFmtId="0" fontId="28" fillId="0" borderId="10" xfId="0" applyFont="1" applyFill="1" applyBorder="1" applyAlignment="1">
      <alignment horizontal="distributed" vertical="center" justifyLastLine="1"/>
    </xf>
    <xf numFmtId="178" fontId="51" fillId="0" borderId="6" xfId="0" applyNumberFormat="1" applyFont="1" applyFill="1" applyBorder="1" applyAlignment="1">
      <alignment vertical="center"/>
    </xf>
    <xf numFmtId="187" fontId="51" fillId="0" borderId="12" xfId="0" applyNumberFormat="1" applyFont="1" applyFill="1" applyBorder="1" applyAlignment="1">
      <alignment vertical="center"/>
    </xf>
    <xf numFmtId="0" fontId="53" fillId="0" borderId="3" xfId="0" applyFont="1" applyFill="1" applyBorder="1" applyAlignment="1">
      <alignment horizontal="center" vertical="center"/>
    </xf>
    <xf numFmtId="185" fontId="28" fillId="0" borderId="0" xfId="3" applyNumberFormat="1" applyFont="1" applyFill="1" applyBorder="1" applyAlignment="1">
      <alignment horizontal="right" vertical="center"/>
    </xf>
    <xf numFmtId="185" fontId="28" fillId="0" borderId="0" xfId="3" applyNumberFormat="1" applyFont="1" applyFill="1" applyBorder="1" applyAlignment="1">
      <alignment vertical="center"/>
    </xf>
    <xf numFmtId="184" fontId="28" fillId="0" borderId="13" xfId="3" applyNumberFormat="1" applyFont="1" applyBorder="1" applyAlignment="1">
      <alignment vertical="center"/>
    </xf>
    <xf numFmtId="184" fontId="28" fillId="0" borderId="4" xfId="3" applyNumberFormat="1" applyFont="1" applyBorder="1" applyAlignment="1">
      <alignment vertical="center"/>
    </xf>
    <xf numFmtId="184" fontId="28" fillId="0" borderId="9" xfId="3" applyNumberFormat="1" applyFont="1" applyBorder="1" applyAlignment="1">
      <alignment vertical="center"/>
    </xf>
    <xf numFmtId="184" fontId="28" fillId="0" borderId="5" xfId="3" applyNumberFormat="1" applyFont="1" applyBorder="1" applyAlignment="1">
      <alignment vertical="center"/>
    </xf>
    <xf numFmtId="184" fontId="28" fillId="0" borderId="9" xfId="3" applyNumberFormat="1" applyFont="1" applyBorder="1" applyAlignment="1">
      <alignment horizontal="right" vertical="center"/>
    </xf>
    <xf numFmtId="184" fontId="28" fillId="0" borderId="5" xfId="3" applyNumberFormat="1" applyFont="1" applyBorder="1" applyAlignment="1">
      <alignment horizontal="right" vertical="center"/>
    </xf>
    <xf numFmtId="184" fontId="28" fillId="0" borderId="9" xfId="2" applyNumberFormat="1" applyFont="1" applyFill="1" applyBorder="1" applyAlignment="1">
      <alignment horizontal="right" vertical="center"/>
    </xf>
    <xf numFmtId="184" fontId="28" fillId="0" borderId="5" xfId="2" applyNumberFormat="1" applyFont="1" applyFill="1" applyBorder="1" applyAlignment="1">
      <alignment horizontal="right" vertical="center"/>
    </xf>
    <xf numFmtId="184" fontId="28" fillId="0" borderId="12" xfId="0" applyNumberFormat="1" applyFont="1" applyFill="1" applyBorder="1" applyAlignment="1">
      <alignment vertical="center"/>
    </xf>
    <xf numFmtId="184" fontId="28" fillId="0" borderId="6" xfId="0" applyNumberFormat="1" applyFont="1" applyFill="1" applyBorder="1" applyAlignment="1">
      <alignment vertical="center"/>
    </xf>
    <xf numFmtId="188" fontId="7" fillId="0" borderId="0" xfId="2" applyNumberFormat="1" applyFont="1" applyFill="1" applyAlignment="1">
      <alignment vertical="center"/>
    </xf>
    <xf numFmtId="188" fontId="51" fillId="0" borderId="10" xfId="2" applyNumberFormat="1" applyFont="1" applyFill="1" applyBorder="1" applyAlignment="1">
      <alignment horizontal="distributed" vertical="center" justifyLastLine="1"/>
    </xf>
    <xf numFmtId="188" fontId="5" fillId="0" borderId="0" xfId="2" applyNumberFormat="1" applyFont="1" applyFill="1" applyBorder="1" applyAlignment="1">
      <alignment vertical="center"/>
    </xf>
    <xf numFmtId="188" fontId="4" fillId="0" borderId="0" xfId="2" applyNumberFormat="1" applyFont="1" applyFill="1" applyAlignment="1">
      <alignment vertical="center"/>
    </xf>
    <xf numFmtId="188" fontId="51" fillId="0" borderId="16" xfId="2" applyNumberFormat="1" applyFont="1" applyFill="1" applyBorder="1" applyAlignment="1">
      <alignment horizontal="distributed" vertical="center" justifyLastLine="1"/>
    </xf>
    <xf numFmtId="188" fontId="5" fillId="0" borderId="0" xfId="2" applyNumberFormat="1" applyFont="1" applyFill="1" applyBorder="1" applyAlignment="1">
      <alignment horizontal="right" vertical="center"/>
    </xf>
    <xf numFmtId="188" fontId="4" fillId="0" borderId="0" xfId="2" applyNumberFormat="1" applyFont="1" applyFill="1" applyBorder="1" applyAlignment="1">
      <alignment horizontal="right" vertical="center"/>
    </xf>
    <xf numFmtId="188" fontId="11" fillId="0" borderId="0" xfId="2" applyNumberFormat="1" applyFont="1" applyFill="1" applyBorder="1" applyAlignment="1">
      <alignment horizontal="right" vertical="center"/>
    </xf>
    <xf numFmtId="38" fontId="7" fillId="0" borderId="18" xfId="3" applyNumberFormat="1" applyFont="1" applyFill="1" applyBorder="1" applyAlignment="1">
      <alignment vertical="center"/>
    </xf>
    <xf numFmtId="38" fontId="7" fillId="0" borderId="18" xfId="3" applyNumberFormat="1" applyFont="1" applyFill="1" applyBorder="1" applyAlignment="1">
      <alignment horizontal="right" vertical="center"/>
    </xf>
    <xf numFmtId="38" fontId="7" fillId="0" borderId="19" xfId="3" applyNumberFormat="1" applyFont="1" applyFill="1" applyBorder="1" applyAlignment="1">
      <alignment horizontal="right" vertical="center"/>
    </xf>
    <xf numFmtId="38" fontId="7" fillId="0" borderId="4" xfId="3" applyNumberFormat="1" applyFont="1" applyFill="1" applyBorder="1" applyAlignment="1">
      <alignment vertical="center"/>
    </xf>
    <xf numFmtId="38" fontId="7" fillId="0" borderId="5" xfId="3" applyNumberFormat="1" applyFont="1" applyFill="1" applyBorder="1" applyAlignment="1">
      <alignment vertical="center"/>
    </xf>
    <xf numFmtId="38" fontId="7" fillId="0" borderId="5" xfId="3" applyNumberFormat="1" applyFont="1" applyFill="1" applyBorder="1" applyAlignment="1">
      <alignment horizontal="right" vertical="center"/>
    </xf>
    <xf numFmtId="38" fontId="7" fillId="0" borderId="6" xfId="3" applyNumberFormat="1" applyFont="1" applyFill="1" applyBorder="1" applyAlignment="1">
      <alignment vertical="center"/>
    </xf>
    <xf numFmtId="38" fontId="4" fillId="0" borderId="4" xfId="3" applyFont="1" applyFill="1" applyBorder="1" applyAlignment="1">
      <alignment vertical="center"/>
    </xf>
    <xf numFmtId="38" fontId="4" fillId="0" borderId="6" xfId="3" applyFont="1" applyFill="1" applyBorder="1" applyAlignment="1">
      <alignment vertical="center"/>
    </xf>
    <xf numFmtId="38" fontId="5" fillId="0" borderId="11" xfId="2" applyFont="1" applyFill="1" applyBorder="1" applyAlignment="1">
      <alignment horizontal="distributed" vertical="center" justifyLastLine="1"/>
    </xf>
    <xf numFmtId="38" fontId="4" fillId="0" borderId="9" xfId="3" applyFont="1" applyFill="1" applyBorder="1" applyAlignment="1">
      <alignment vertical="center"/>
    </xf>
    <xf numFmtId="38" fontId="4" fillId="0" borderId="9" xfId="3" applyFont="1" applyFill="1" applyBorder="1" applyAlignment="1">
      <alignment horizontal="right" vertical="center"/>
    </xf>
    <xf numFmtId="38" fontId="4" fillId="0" borderId="12" xfId="3" applyFont="1" applyFill="1" applyBorder="1" applyAlignment="1">
      <alignment horizontal="right" vertical="center"/>
    </xf>
    <xf numFmtId="0" fontId="16" fillId="0" borderId="10" xfId="0" applyFont="1" applyFill="1" applyBorder="1" applyAlignment="1">
      <alignment vertical="center" justifyLastLine="1"/>
    </xf>
    <xf numFmtId="0" fontId="16" fillId="0" borderId="1" xfId="0" applyFont="1" applyFill="1" applyBorder="1" applyAlignment="1">
      <alignment vertical="center" justifyLastLine="1"/>
    </xf>
    <xf numFmtId="0" fontId="16" fillId="0" borderId="3" xfId="0" applyFont="1" applyFill="1" applyBorder="1" applyAlignment="1">
      <alignment vertical="center" justifyLastLine="1"/>
    </xf>
    <xf numFmtId="0" fontId="31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177" fontId="31" fillId="0" borderId="9" xfId="0" applyNumberFormat="1" applyFont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32" fillId="0" borderId="9" xfId="0" applyNumberFormat="1" applyFont="1" applyBorder="1" applyAlignment="1">
      <alignment vertical="center"/>
    </xf>
    <xf numFmtId="177" fontId="32" fillId="0" borderId="12" xfId="0" applyNumberFormat="1" applyFont="1" applyBorder="1" applyAlignment="1">
      <alignment vertical="center"/>
    </xf>
    <xf numFmtId="184" fontId="0" fillId="0" borderId="0" xfId="0" applyNumberFormat="1"/>
    <xf numFmtId="185" fontId="0" fillId="0" borderId="15" xfId="0" applyNumberFormat="1" applyBorder="1"/>
    <xf numFmtId="177" fontId="0" fillId="0" borderId="0" xfId="0" applyNumberFormat="1" applyAlignment="1">
      <alignment vertical="center"/>
    </xf>
    <xf numFmtId="0" fontId="16" fillId="0" borderId="10" xfId="0" applyFont="1" applyFill="1" applyBorder="1" applyAlignment="1">
      <alignment horizontal="distributed" vertical="center" justifyLastLine="1"/>
    </xf>
    <xf numFmtId="0" fontId="16" fillId="0" borderId="11" xfId="0" applyFont="1" applyFill="1" applyBorder="1" applyAlignment="1">
      <alignment horizontal="distributed" vertical="center" justifyLastLine="1"/>
    </xf>
    <xf numFmtId="184" fontId="16" fillId="0" borderId="9" xfId="3" applyNumberFormat="1" applyFont="1" applyBorder="1" applyAlignment="1">
      <alignment horizontal="right" vertical="center"/>
    </xf>
    <xf numFmtId="184" fontId="16" fillId="0" borderId="5" xfId="3" applyNumberFormat="1" applyFont="1" applyBorder="1" applyAlignment="1">
      <alignment horizontal="right" vertical="center"/>
    </xf>
    <xf numFmtId="0" fontId="16" fillId="0" borderId="11" xfId="0" applyFont="1" applyFill="1" applyBorder="1" applyAlignment="1">
      <alignment horizontal="distributed" vertical="center" justifyLastLine="1"/>
    </xf>
    <xf numFmtId="0" fontId="16" fillId="0" borderId="10" xfId="0" applyFont="1" applyFill="1" applyBorder="1" applyAlignment="1">
      <alignment horizontal="distributed" vertical="center" justifyLastLine="1"/>
    </xf>
    <xf numFmtId="0" fontId="27" fillId="0" borderId="0" xfId="0" applyFont="1" applyAlignment="1">
      <alignment horizontal="center"/>
    </xf>
    <xf numFmtId="0" fontId="16" fillId="0" borderId="13" xfId="0" applyFont="1" applyFill="1" applyBorder="1" applyAlignment="1">
      <alignment horizontal="distributed" vertical="center" justifyLastLine="1"/>
    </xf>
    <xf numFmtId="0" fontId="16" fillId="0" borderId="12" xfId="0" applyFont="1" applyFill="1" applyBorder="1" applyAlignment="1">
      <alignment horizontal="distributed" vertical="center" justifyLastLine="1"/>
    </xf>
    <xf numFmtId="0" fontId="25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16" fillId="0" borderId="10" xfId="0" applyFont="1" applyFill="1" applyBorder="1" applyAlignment="1">
      <alignment horizontal="distributed" vertical="center" justifyLastLine="1"/>
    </xf>
    <xf numFmtId="0" fontId="9" fillId="0" borderId="1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distributed" vertical="center" justifyLastLine="1"/>
    </xf>
    <xf numFmtId="0" fontId="16" fillId="0" borderId="3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center" vertical="center" justifyLastLine="1"/>
    </xf>
    <xf numFmtId="0" fontId="16" fillId="0" borderId="11" xfId="0" applyFont="1" applyFill="1" applyBorder="1" applyAlignment="1">
      <alignment horizontal="distributed" vertical="center" justifyLastLine="1"/>
    </xf>
    <xf numFmtId="0" fontId="16" fillId="0" borderId="11" xfId="0" applyFont="1" applyFill="1" applyBorder="1" applyAlignment="1">
      <alignment horizontal="center" vertical="center" justifyLastLine="1"/>
    </xf>
    <xf numFmtId="0" fontId="16" fillId="0" borderId="10" xfId="0" applyFont="1" applyFill="1" applyBorder="1" applyAlignment="1">
      <alignment horizontal="center" vertical="center" justifyLastLine="1"/>
    </xf>
    <xf numFmtId="0" fontId="16" fillId="0" borderId="8" xfId="0" applyFont="1" applyFill="1" applyBorder="1" applyAlignment="1">
      <alignment horizontal="center" vertical="center" justifyLastLine="1"/>
    </xf>
    <xf numFmtId="0" fontId="20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justifyLastLine="1"/>
    </xf>
    <xf numFmtId="0" fontId="16" fillId="0" borderId="3" xfId="0" applyFont="1" applyFill="1" applyBorder="1" applyAlignment="1">
      <alignment horizontal="center" vertical="center" justifyLastLine="1"/>
    </xf>
    <xf numFmtId="0" fontId="28" fillId="0" borderId="10" xfId="0" applyFont="1" applyFill="1" applyBorder="1" applyAlignment="1">
      <alignment horizontal="center" vertical="center" justifyLastLine="1"/>
    </xf>
    <xf numFmtId="0" fontId="28" fillId="0" borderId="8" xfId="0" applyFont="1" applyFill="1" applyBorder="1" applyAlignment="1">
      <alignment horizontal="center" vertical="center" justifyLastLine="1"/>
    </xf>
    <xf numFmtId="38" fontId="4" fillId="0" borderId="10" xfId="2" applyFont="1" applyFill="1" applyBorder="1" applyAlignment="1">
      <alignment horizontal="center" vertical="center"/>
    </xf>
    <xf numFmtId="38" fontId="4" fillId="0" borderId="8" xfId="2" applyFont="1" applyFill="1" applyBorder="1" applyAlignment="1">
      <alignment horizontal="center" vertical="center"/>
    </xf>
    <xf numFmtId="38" fontId="4" fillId="0" borderId="16" xfId="2" applyFont="1" applyFill="1" applyBorder="1" applyAlignment="1">
      <alignment horizontal="center" vertical="center"/>
    </xf>
    <xf numFmtId="38" fontId="4" fillId="0" borderId="17" xfId="2" applyFont="1" applyFill="1" applyBorder="1" applyAlignment="1">
      <alignment horizontal="center" vertical="center"/>
    </xf>
    <xf numFmtId="38" fontId="52" fillId="0" borderId="7" xfId="2" applyFont="1" applyFill="1" applyBorder="1" applyAlignment="1">
      <alignment horizontal="right" vertical="center"/>
    </xf>
    <xf numFmtId="38" fontId="4" fillId="0" borderId="1" xfId="2" applyFont="1" applyFill="1" applyBorder="1" applyAlignment="1">
      <alignment horizontal="center" vertical="center" justifyLastLine="1"/>
    </xf>
    <xf numFmtId="38" fontId="4" fillId="0" borderId="3" xfId="2" applyFont="1" applyFill="1" applyBorder="1" applyAlignment="1">
      <alignment horizontal="center" vertical="center" justifyLastLine="1"/>
    </xf>
    <xf numFmtId="38" fontId="20" fillId="0" borderId="0" xfId="2" applyFont="1" applyFill="1" applyAlignment="1">
      <alignment horizontal="center" vertical="center"/>
    </xf>
  </cellXfs>
  <cellStyles count="6">
    <cellStyle name="パーセント 2" xfId="1"/>
    <cellStyle name="桁区切り" xfId="2" builtinId="6"/>
    <cellStyle name="桁区切り 2" xfId="3"/>
    <cellStyle name="標準" xfId="0" builtinId="0"/>
    <cellStyle name="標準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8341021405022"/>
          <c:y val="0.11854103343465046"/>
          <c:w val="0.82816901408450705"/>
          <c:h val="0.838906397602225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'23表 一般会計歳入歳出決算額の推移'!$B$37</c:f>
              <c:strCache>
                <c:ptCount val="1"/>
                <c:pt idx="0">
                  <c:v>歳入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'23表 一般会計歳入歳出決算額の推移'!$A$39:$A$43</c:f>
              <c:strCache>
                <c:ptCount val="5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</c:strCache>
            </c:strRef>
          </c:cat>
          <c:val>
            <c:numRef>
              <c:f>'23表 一般会計歳入歳出決算額の推移'!$B$39:$B$43</c:f>
              <c:numCache>
                <c:formatCode>0;[Red]0</c:formatCode>
                <c:ptCount val="5"/>
                <c:pt idx="0">
                  <c:v>405</c:v>
                </c:pt>
                <c:pt idx="1">
                  <c:v>407</c:v>
                </c:pt>
                <c:pt idx="2">
                  <c:v>418</c:v>
                </c:pt>
                <c:pt idx="3">
                  <c:v>446</c:v>
                </c:pt>
                <c:pt idx="4">
                  <c:v>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E5-4A23-B7CA-136017525412}"/>
            </c:ext>
          </c:extLst>
        </c:ser>
        <c:ser>
          <c:idx val="1"/>
          <c:order val="1"/>
          <c:tx>
            <c:strRef>
              <c:f>'23表 一般会計歳入歳出決算額の推移'!$C$37</c:f>
              <c:strCache>
                <c:ptCount val="1"/>
                <c:pt idx="0">
                  <c:v>歳出</c:v>
                </c:pt>
              </c:strCache>
            </c:strRef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3963056255247689E-3"/>
                  <c:y val="5.93119810201660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EE5-4A23-B7CA-136017525412}"/>
                </c:ext>
              </c:extLst>
            </c:dLbl>
            <c:dLbl>
              <c:idx val="1"/>
              <c:layout>
                <c:manualLayout>
                  <c:x val="8.3963056255247689E-3"/>
                  <c:y val="5.93119810201660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EE5-4A23-B7CA-136017525412}"/>
                </c:ext>
              </c:extLst>
            </c:dLbl>
            <c:dLbl>
              <c:idx val="2"/>
              <c:layout>
                <c:manualLayout>
                  <c:x val="6.2972292191435771E-3"/>
                  <c:y val="1.97706603400553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EE5-4A23-B7CA-136017525412}"/>
                </c:ext>
              </c:extLst>
            </c:dLbl>
            <c:dLbl>
              <c:idx val="3"/>
              <c:layout>
                <c:manualLayout>
                  <c:x val="8.3963056255247689E-3"/>
                  <c:y val="3.95413206801107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EE5-4A23-B7CA-136017525412}"/>
                </c:ext>
              </c:extLst>
            </c:dLbl>
            <c:dLbl>
              <c:idx val="4"/>
              <c:layout>
                <c:manualLayout>
                  <c:x val="6.2972292191435771E-3"/>
                  <c:y val="1.97706603400553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EE5-4A23-B7CA-136017525412}"/>
                </c:ext>
              </c:extLst>
            </c:dLbl>
            <c:dLbl>
              <c:idx val="5"/>
              <c:layout>
                <c:manualLayout>
                  <c:x val="8.3963056255247689E-3"/>
                  <c:y val="1.97706603400553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E5-4A23-B7CA-136017525412}"/>
                </c:ext>
              </c:extLst>
            </c:dLbl>
            <c:dLbl>
              <c:idx val="6"/>
              <c:layout>
                <c:manualLayout>
                  <c:x val="6.2972292191435771E-3"/>
                  <c:y val="3.95413206801107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E5-4A23-B7CA-1360175254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'23表 一般会計歳入歳出決算額の推移'!$A$39:$A$43</c:f>
              <c:strCache>
                <c:ptCount val="5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</c:strCache>
            </c:strRef>
          </c:cat>
          <c:val>
            <c:numRef>
              <c:f>'23表 一般会計歳入歳出決算額の推移'!$C$39:$C$43</c:f>
              <c:numCache>
                <c:formatCode>0;[Red]0</c:formatCode>
                <c:ptCount val="5"/>
                <c:pt idx="0">
                  <c:v>393</c:v>
                </c:pt>
                <c:pt idx="1">
                  <c:v>396</c:v>
                </c:pt>
                <c:pt idx="2">
                  <c:v>404</c:v>
                </c:pt>
                <c:pt idx="3">
                  <c:v>428</c:v>
                </c:pt>
                <c:pt idx="4">
                  <c:v>396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EE5-4A23-B7CA-13601752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91616"/>
        <c:axId val="98187520"/>
      </c:barChart>
      <c:catAx>
        <c:axId val="98191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818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187520"/>
        <c:scaling>
          <c:orientation val="minMax"/>
          <c:max val="470"/>
          <c:min val="350"/>
        </c:scaling>
        <c:delete val="0"/>
        <c:axPos val="l"/>
        <c:numFmt formatCode="0;[Red]0" sourceLinked="1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8191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802813476653292"/>
          <c:y val="0.12310030395136778"/>
          <c:w val="0.18550151258340664"/>
          <c:h val="8.4599797365754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doughnutChart>
        <c:varyColors val="1"/>
        <c:ser>
          <c:idx val="1"/>
          <c:order val="0"/>
          <c:spPr>
            <a:noFill/>
            <a:ln>
              <a:solidFill>
                <a:srgbClr val="000000"/>
              </a:solidFill>
            </a:ln>
          </c:spPr>
          <c:dPt>
            <c:idx val="0"/>
            <c:bubble3D val="0"/>
            <c:spPr>
              <a:pattFill prst="pct20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9E7-429C-937F-7903AEB7450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9E7-429C-937F-7903AEB74503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9E7-429C-937F-7903AEB74503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19E7-429C-937F-7903AEB74503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9E7-429C-937F-7903AEB74503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9E7-429C-937F-7903AEB74503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9E7-429C-937F-7903AEB74503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9E7-429C-937F-7903AEB74503}"/>
              </c:ext>
            </c:extLst>
          </c:dPt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E7-429C-937F-7903AEB74503}"/>
                </c:ext>
              </c:extLst>
            </c:dLbl>
            <c:dLbl>
              <c:idx val="1"/>
              <c:layout>
                <c:manualLayout>
                  <c:x val="-5.4200542005420054E-3"/>
                  <c:y val="-7.8125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9E7-429C-937F-7903AEB74503}"/>
                </c:ext>
              </c:extLst>
            </c:dLbl>
            <c:dLbl>
              <c:idx val="3"/>
              <c:layout>
                <c:manualLayout>
                  <c:x val="-3.6133694670280035E-3"/>
                  <c:y val="0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9E7-429C-937F-7903AEB74503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E7-429C-937F-7903AEB74503}"/>
                </c:ext>
              </c:extLst>
            </c:dLbl>
            <c:dLbl>
              <c:idx val="6"/>
              <c:layout>
                <c:manualLayout>
                  <c:x val="-5.4200542005420054E-3"/>
                  <c:y val="0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9E7-429C-937F-7903AEB74503}"/>
                </c:ext>
              </c:extLst>
            </c:dLbl>
            <c:dLbl>
              <c:idx val="7"/>
              <c:layout>
                <c:manualLayout>
                  <c:x val="-1.8066847335140017E-3"/>
                  <c:y val="1.562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9E7-429C-937F-7903AEB7450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'24表 平成27年度一般会計歳入歳出決算額内訳'!$A$70:$A$77</c:f>
              <c:strCache>
                <c:ptCount val="8"/>
                <c:pt idx="0">
                  <c:v>自主財源</c:v>
                </c:pt>
                <c:pt idx="1">
                  <c:v>市税</c:v>
                </c:pt>
                <c:pt idx="2">
                  <c:v>諸収入</c:v>
                </c:pt>
                <c:pt idx="3">
                  <c:v>その他</c:v>
                </c:pt>
                <c:pt idx="4">
                  <c:v>依存財源</c:v>
                </c:pt>
                <c:pt idx="5">
                  <c:v>市債</c:v>
                </c:pt>
                <c:pt idx="6">
                  <c:v>地方交付税</c:v>
                </c:pt>
                <c:pt idx="7">
                  <c:v>その他</c:v>
                </c:pt>
              </c:strCache>
            </c:strRef>
          </c:cat>
          <c:val>
            <c:numRef>
              <c:f>'24表 平成27年度一般会計歳入歳出決算額内訳'!$B$70:$B$77</c:f>
              <c:numCache>
                <c:formatCode>\ #,##0,_ </c:formatCode>
                <c:ptCount val="8"/>
                <c:pt idx="1">
                  <c:v>14391798665</c:v>
                </c:pt>
                <c:pt idx="2">
                  <c:v>3089608656</c:v>
                </c:pt>
                <c:pt idx="3">
                  <c:v>3601566621</c:v>
                </c:pt>
                <c:pt idx="5">
                  <c:v>2672300000</c:v>
                </c:pt>
                <c:pt idx="6">
                  <c:v>6059714000</c:v>
                </c:pt>
                <c:pt idx="7">
                  <c:v>11313639854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9E7-429C-937F-7903AEB74503}"/>
            </c:ext>
          </c:extLst>
        </c:ser>
        <c:ser>
          <c:idx val="0"/>
          <c:order val="1"/>
          <c:spPr>
            <a:noFill/>
            <a:ln w="9525">
              <a:solidFill>
                <a:srgbClr val="000000"/>
              </a:solidFill>
            </a:ln>
          </c:spPr>
          <c:dPt>
            <c:idx val="0"/>
            <c:bubble3D val="0"/>
            <c:spPr>
              <a:pattFill prst="pct25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9E7-429C-937F-7903AEB74503}"/>
              </c:ext>
            </c:extLst>
          </c:dPt>
          <c:dPt>
            <c:idx val="1"/>
            <c:bubble3D val="0"/>
            <c:spPr>
              <a:pattFill prst="pct50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9E7-429C-937F-7903AEB74503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9E7-429C-937F-7903AEB74503}"/>
              </c:ext>
            </c:extLst>
          </c:dPt>
          <c:dPt>
            <c:idx val="3"/>
            <c:bubble3D val="0"/>
            <c:spPr>
              <a:pattFill prst="pct40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9E7-429C-937F-7903AEB74503}"/>
              </c:ext>
            </c:extLst>
          </c:dPt>
          <c:dPt>
            <c:idx val="4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9E7-429C-937F-7903AEB74503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4-19E7-429C-937F-7903AEB74503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19E7-429C-937F-7903AEB74503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6-19E7-429C-937F-7903AEB74503}"/>
              </c:ext>
            </c:extLst>
          </c:dPt>
          <c:dLbls>
            <c:dLbl>
              <c:idx val="0"/>
              <c:numFmt formatCode="0.0%" sourceLinked="0"/>
              <c:spPr>
                <a:solidFill>
                  <a:schemeClr val="bg1"/>
                </a:solidFill>
                <a:ln>
                  <a:solidFill>
                    <a:srgbClr val="0000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E7-429C-937F-7903AEB74503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E7-429C-937F-7903AEB74503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E7-429C-937F-7903AEB74503}"/>
                </c:ext>
              </c:extLst>
            </c:dLbl>
            <c:dLbl>
              <c:idx val="4"/>
              <c:numFmt formatCode="0.0%" sourceLinked="0"/>
              <c:spPr>
                <a:solidFill>
                  <a:schemeClr val="bg1"/>
                </a:solidFill>
                <a:ln>
                  <a:solidFill>
                    <a:srgbClr val="0000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9E7-429C-937F-7903AEB74503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9E7-429C-937F-7903AEB74503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9E7-429C-937F-7903AEB74503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'24表 平成27年度一般会計歳入歳出決算額内訳'!$A$70:$A$77</c:f>
              <c:strCache>
                <c:ptCount val="8"/>
                <c:pt idx="0">
                  <c:v>自主財源</c:v>
                </c:pt>
                <c:pt idx="1">
                  <c:v>市税</c:v>
                </c:pt>
                <c:pt idx="2">
                  <c:v>諸収入</c:v>
                </c:pt>
                <c:pt idx="3">
                  <c:v>その他</c:v>
                </c:pt>
                <c:pt idx="4">
                  <c:v>依存財源</c:v>
                </c:pt>
                <c:pt idx="5">
                  <c:v>市債</c:v>
                </c:pt>
                <c:pt idx="6">
                  <c:v>地方交付税</c:v>
                </c:pt>
                <c:pt idx="7">
                  <c:v>その他</c:v>
                </c:pt>
              </c:strCache>
            </c:strRef>
          </c:cat>
          <c:val>
            <c:numRef>
              <c:f>'24表 平成27年度一般会計歳入歳出決算額内訳'!$C$70:$C$77</c:f>
              <c:numCache>
                <c:formatCode>General</c:formatCode>
                <c:ptCount val="8"/>
                <c:pt idx="0" formatCode="\ #,##0,_ ">
                  <c:v>21082973942</c:v>
                </c:pt>
                <c:pt idx="4" formatCode="#,##0,_ ">
                  <c:v>20045653854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19E7-429C-937F-7903AEB74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noFill/>
            <a:ln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20A-47C1-9F9D-CF7D9C6690E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20A-47C1-9F9D-CF7D9C6690E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D20A-47C1-9F9D-CF7D9C6690E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20A-47C1-9F9D-CF7D9C6690E1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D20A-47C1-9F9D-CF7D9C6690E1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20A-47C1-9F9D-CF7D9C6690E1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20A-47C1-9F9D-CF7D9C6690E1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D20A-47C1-9F9D-CF7D9C6690E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'24表 平成27年度一般会計歳入歳出決算額内訳'!$S$73:$S$80</c:f>
              <c:strCache>
                <c:ptCount val="8"/>
                <c:pt idx="0">
                  <c:v>民生費</c:v>
                </c:pt>
                <c:pt idx="1">
                  <c:v>総務費</c:v>
                </c:pt>
                <c:pt idx="2">
                  <c:v>教育費</c:v>
                </c:pt>
                <c:pt idx="3">
                  <c:v>公債費</c:v>
                </c:pt>
                <c:pt idx="4">
                  <c:v>土木費</c:v>
                </c:pt>
                <c:pt idx="5">
                  <c:v>衛生費</c:v>
                </c:pt>
                <c:pt idx="6">
                  <c:v>商工費</c:v>
                </c:pt>
                <c:pt idx="7">
                  <c:v>その他</c:v>
                </c:pt>
              </c:strCache>
            </c:strRef>
          </c:cat>
          <c:val>
            <c:numRef>
              <c:f>'24表 平成27年度一般会計歳入歳出決算額内訳'!$T$73:$T$80</c:f>
              <c:numCache>
                <c:formatCode>#,##0_ </c:formatCode>
                <c:ptCount val="8"/>
                <c:pt idx="0">
                  <c:v>13505941947</c:v>
                </c:pt>
                <c:pt idx="1">
                  <c:v>5499536608</c:v>
                </c:pt>
                <c:pt idx="2">
                  <c:v>3903461258</c:v>
                </c:pt>
                <c:pt idx="3">
                  <c:v>3505621280</c:v>
                </c:pt>
                <c:pt idx="4">
                  <c:v>3299809080</c:v>
                </c:pt>
                <c:pt idx="5">
                  <c:v>2996289770</c:v>
                </c:pt>
                <c:pt idx="6">
                  <c:v>2915379412</c:v>
                </c:pt>
                <c:pt idx="7">
                  <c:v>3934593243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20A-47C1-9F9D-CF7D9C669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7</xdr:col>
      <xdr:colOff>638175</xdr:colOff>
      <xdr:row>28</xdr:row>
      <xdr:rowOff>123825</xdr:rowOff>
    </xdr:to>
    <xdr:graphicFrame macro="">
      <xdr:nvGraphicFramePr>
        <xdr:cNvPr id="5363" name="グラフ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161925</xdr:colOff>
      <xdr:row>3</xdr:row>
      <xdr:rowOff>180975</xdr:rowOff>
    </xdr:from>
    <xdr:to>
      <xdr:col>7</xdr:col>
      <xdr:colOff>590550</xdr:colOff>
      <xdr:row>4</xdr:row>
      <xdr:rowOff>123825</xdr:rowOff>
    </xdr:to>
    <xdr:sp macro="" textlink="">
      <xdr:nvSpPr>
        <xdr:cNvPr id="5364" name="Text Box 1026"/>
        <xdr:cNvSpPr txBox="1">
          <a:spLocks noChangeArrowheads="1"/>
        </xdr:cNvSpPr>
      </xdr:nvSpPr>
      <xdr:spPr bwMode="auto">
        <a:xfrm>
          <a:off x="4152900" y="1019175"/>
          <a:ext cx="27908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447675</xdr:colOff>
      <xdr:row>24</xdr:row>
      <xdr:rowOff>38100</xdr:rowOff>
    </xdr:from>
    <xdr:to>
      <xdr:col>7</xdr:col>
      <xdr:colOff>133350</xdr:colOff>
      <xdr:row>25</xdr:row>
      <xdr:rowOff>114300</xdr:rowOff>
    </xdr:to>
    <xdr:grpSp>
      <xdr:nvGrpSpPr>
        <xdr:cNvPr id="5365" name="グループ化 3"/>
        <xdr:cNvGrpSpPr>
          <a:grpSpLocks/>
        </xdr:cNvGrpSpPr>
      </xdr:nvGrpSpPr>
      <xdr:grpSpPr bwMode="auto">
        <a:xfrm>
          <a:off x="447675" y="5956300"/>
          <a:ext cx="6149975" cy="317500"/>
          <a:chOff x="14205526" y="4957046"/>
          <a:chExt cx="4623288" cy="219807"/>
        </a:xfrm>
      </xdr:grpSpPr>
      <xdr:sp macro="" textlink="">
        <xdr:nvSpPr>
          <xdr:cNvPr id="5" name="フリーフォーム 4"/>
          <xdr:cNvSpPr/>
        </xdr:nvSpPr>
        <xdr:spPr>
          <a:xfrm>
            <a:off x="14234695" y="4990350"/>
            <a:ext cx="4557658" cy="173181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557346" h="168526">
                <a:moveTo>
                  <a:pt x="0" y="161193"/>
                </a:moveTo>
                <a:cubicBezTo>
                  <a:pt x="116620" y="83649"/>
                  <a:pt x="233241" y="6106"/>
                  <a:pt x="351693" y="7327"/>
                </a:cubicBezTo>
                <a:cubicBezTo>
                  <a:pt x="470145" y="8548"/>
                  <a:pt x="591039" y="169741"/>
                  <a:pt x="710712" y="168520"/>
                </a:cubicBezTo>
                <a:cubicBezTo>
                  <a:pt x="830385" y="167299"/>
                  <a:pt x="952500" y="0"/>
                  <a:pt x="1069731" y="0"/>
                </a:cubicBezTo>
                <a:cubicBezTo>
                  <a:pt x="1186962" y="0"/>
                  <a:pt x="1295645" y="167299"/>
                  <a:pt x="1414097" y="168520"/>
                </a:cubicBezTo>
                <a:cubicBezTo>
                  <a:pt x="1532549" y="169741"/>
                  <a:pt x="1661991" y="8548"/>
                  <a:pt x="1780443" y="7327"/>
                </a:cubicBezTo>
                <a:cubicBezTo>
                  <a:pt x="1898895" y="6106"/>
                  <a:pt x="2010020" y="159972"/>
                  <a:pt x="2124808" y="161193"/>
                </a:cubicBezTo>
                <a:cubicBezTo>
                  <a:pt x="2239596" y="162414"/>
                  <a:pt x="2353164" y="14654"/>
                  <a:pt x="2469174" y="14654"/>
                </a:cubicBezTo>
                <a:cubicBezTo>
                  <a:pt x="2585184" y="14654"/>
                  <a:pt x="2703635" y="161193"/>
                  <a:pt x="2820866" y="161193"/>
                </a:cubicBezTo>
                <a:cubicBezTo>
                  <a:pt x="2938097" y="161193"/>
                  <a:pt x="3055327" y="13433"/>
                  <a:pt x="3172558" y="14654"/>
                </a:cubicBezTo>
                <a:cubicBezTo>
                  <a:pt x="3289789" y="15875"/>
                  <a:pt x="3407019" y="168520"/>
                  <a:pt x="3524250" y="168520"/>
                </a:cubicBezTo>
                <a:cubicBezTo>
                  <a:pt x="3641481" y="168520"/>
                  <a:pt x="3758712" y="15875"/>
                  <a:pt x="3875943" y="14654"/>
                </a:cubicBezTo>
                <a:cubicBezTo>
                  <a:pt x="3993174" y="13433"/>
                  <a:pt x="4114068" y="163635"/>
                  <a:pt x="4227635" y="161193"/>
                </a:cubicBezTo>
                <a:cubicBezTo>
                  <a:pt x="4341202" y="158751"/>
                  <a:pt x="4473697" y="73269"/>
                  <a:pt x="4557346" y="0"/>
                </a:cubicBezTo>
              </a:path>
            </a:pathLst>
          </a:custGeom>
          <a:noFill/>
          <a:ln w="133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6" name="フリーフォーム 5"/>
          <xdr:cNvSpPr/>
        </xdr:nvSpPr>
        <xdr:spPr>
          <a:xfrm>
            <a:off x="14205526" y="4957046"/>
            <a:ext cx="4623288" cy="219807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  <a:gd name="connsiteX0" fmla="*/ 0 w 4586654"/>
              <a:gd name="connsiteY0" fmla="*/ 183173 h 183173"/>
              <a:gd name="connsiteX1" fmla="*/ 381001 w 4586654"/>
              <a:gd name="connsiteY1" fmla="*/ 7327 h 183173"/>
              <a:gd name="connsiteX2" fmla="*/ 740020 w 4586654"/>
              <a:gd name="connsiteY2" fmla="*/ 168520 h 183173"/>
              <a:gd name="connsiteX3" fmla="*/ 1099039 w 4586654"/>
              <a:gd name="connsiteY3" fmla="*/ 0 h 183173"/>
              <a:gd name="connsiteX4" fmla="*/ 1443405 w 4586654"/>
              <a:gd name="connsiteY4" fmla="*/ 168520 h 183173"/>
              <a:gd name="connsiteX5" fmla="*/ 1809751 w 4586654"/>
              <a:gd name="connsiteY5" fmla="*/ 7327 h 183173"/>
              <a:gd name="connsiteX6" fmla="*/ 2154116 w 4586654"/>
              <a:gd name="connsiteY6" fmla="*/ 161193 h 183173"/>
              <a:gd name="connsiteX7" fmla="*/ 2498482 w 4586654"/>
              <a:gd name="connsiteY7" fmla="*/ 14654 h 183173"/>
              <a:gd name="connsiteX8" fmla="*/ 2850174 w 4586654"/>
              <a:gd name="connsiteY8" fmla="*/ 161193 h 183173"/>
              <a:gd name="connsiteX9" fmla="*/ 3201866 w 4586654"/>
              <a:gd name="connsiteY9" fmla="*/ 14654 h 183173"/>
              <a:gd name="connsiteX10" fmla="*/ 3553558 w 4586654"/>
              <a:gd name="connsiteY10" fmla="*/ 168520 h 183173"/>
              <a:gd name="connsiteX11" fmla="*/ 3905251 w 4586654"/>
              <a:gd name="connsiteY11" fmla="*/ 14654 h 183173"/>
              <a:gd name="connsiteX12" fmla="*/ 4256943 w 4586654"/>
              <a:gd name="connsiteY12" fmla="*/ 161193 h 183173"/>
              <a:gd name="connsiteX13" fmla="*/ 4586654 w 4586654"/>
              <a:gd name="connsiteY13" fmla="*/ 0 h 183173"/>
              <a:gd name="connsiteX0" fmla="*/ 0 w 4623288"/>
              <a:gd name="connsiteY0" fmla="*/ 219807 h 219807"/>
              <a:gd name="connsiteX1" fmla="*/ 381001 w 4623288"/>
              <a:gd name="connsiteY1" fmla="*/ 43961 h 219807"/>
              <a:gd name="connsiteX2" fmla="*/ 740020 w 4623288"/>
              <a:gd name="connsiteY2" fmla="*/ 205154 h 219807"/>
              <a:gd name="connsiteX3" fmla="*/ 1099039 w 4623288"/>
              <a:gd name="connsiteY3" fmla="*/ 36634 h 219807"/>
              <a:gd name="connsiteX4" fmla="*/ 1443405 w 4623288"/>
              <a:gd name="connsiteY4" fmla="*/ 205154 h 219807"/>
              <a:gd name="connsiteX5" fmla="*/ 1809751 w 4623288"/>
              <a:gd name="connsiteY5" fmla="*/ 43961 h 219807"/>
              <a:gd name="connsiteX6" fmla="*/ 2154116 w 4623288"/>
              <a:gd name="connsiteY6" fmla="*/ 197827 h 219807"/>
              <a:gd name="connsiteX7" fmla="*/ 2498482 w 4623288"/>
              <a:gd name="connsiteY7" fmla="*/ 51288 h 219807"/>
              <a:gd name="connsiteX8" fmla="*/ 2850174 w 4623288"/>
              <a:gd name="connsiteY8" fmla="*/ 197827 h 219807"/>
              <a:gd name="connsiteX9" fmla="*/ 3201866 w 4623288"/>
              <a:gd name="connsiteY9" fmla="*/ 51288 h 219807"/>
              <a:gd name="connsiteX10" fmla="*/ 3553558 w 4623288"/>
              <a:gd name="connsiteY10" fmla="*/ 205154 h 219807"/>
              <a:gd name="connsiteX11" fmla="*/ 3905251 w 4623288"/>
              <a:gd name="connsiteY11" fmla="*/ 51288 h 219807"/>
              <a:gd name="connsiteX12" fmla="*/ 4256943 w 4623288"/>
              <a:gd name="connsiteY12" fmla="*/ 197827 h 219807"/>
              <a:gd name="connsiteX13" fmla="*/ 4623288 w 4623288"/>
              <a:gd name="connsiteY13" fmla="*/ 0 h 2198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623288" h="219807">
                <a:moveTo>
                  <a:pt x="0" y="219807"/>
                </a:moveTo>
                <a:cubicBezTo>
                  <a:pt x="116620" y="142263"/>
                  <a:pt x="257664" y="46403"/>
                  <a:pt x="381001" y="43961"/>
                </a:cubicBezTo>
                <a:cubicBezTo>
                  <a:pt x="504338" y="41519"/>
                  <a:pt x="620347" y="206375"/>
                  <a:pt x="740020" y="205154"/>
                </a:cubicBezTo>
                <a:cubicBezTo>
                  <a:pt x="859693" y="203933"/>
                  <a:pt x="981808" y="36634"/>
                  <a:pt x="1099039" y="36634"/>
                </a:cubicBezTo>
                <a:cubicBezTo>
                  <a:pt x="1216270" y="36634"/>
                  <a:pt x="1324953" y="203933"/>
                  <a:pt x="1443405" y="205154"/>
                </a:cubicBezTo>
                <a:cubicBezTo>
                  <a:pt x="1561857" y="206375"/>
                  <a:pt x="1691299" y="45182"/>
                  <a:pt x="1809751" y="43961"/>
                </a:cubicBezTo>
                <a:cubicBezTo>
                  <a:pt x="1928203" y="42740"/>
                  <a:pt x="2039328" y="196606"/>
                  <a:pt x="2154116" y="197827"/>
                </a:cubicBezTo>
                <a:cubicBezTo>
                  <a:pt x="2268904" y="199048"/>
                  <a:pt x="2382472" y="51288"/>
                  <a:pt x="2498482" y="51288"/>
                </a:cubicBezTo>
                <a:cubicBezTo>
                  <a:pt x="2614492" y="51288"/>
                  <a:pt x="2732943" y="197827"/>
                  <a:pt x="2850174" y="197827"/>
                </a:cubicBezTo>
                <a:cubicBezTo>
                  <a:pt x="2967405" y="197827"/>
                  <a:pt x="3084635" y="50067"/>
                  <a:pt x="3201866" y="51288"/>
                </a:cubicBezTo>
                <a:cubicBezTo>
                  <a:pt x="3319097" y="52509"/>
                  <a:pt x="3436327" y="205154"/>
                  <a:pt x="3553558" y="205154"/>
                </a:cubicBezTo>
                <a:cubicBezTo>
                  <a:pt x="3670789" y="205154"/>
                  <a:pt x="3788020" y="52509"/>
                  <a:pt x="3905251" y="51288"/>
                </a:cubicBezTo>
                <a:cubicBezTo>
                  <a:pt x="4022482" y="50067"/>
                  <a:pt x="4137270" y="206375"/>
                  <a:pt x="4256943" y="197827"/>
                </a:cubicBezTo>
                <a:cubicBezTo>
                  <a:pt x="4376616" y="189279"/>
                  <a:pt x="4539639" y="73269"/>
                  <a:pt x="4623288" y="0"/>
                </a:cubicBezTo>
              </a:path>
            </a:pathLst>
          </a:custGeom>
          <a:noFill/>
          <a:ln w="762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371475</xdr:colOff>
      <xdr:row>26</xdr:row>
      <xdr:rowOff>104775</xdr:rowOff>
    </xdr:from>
    <xdr:to>
      <xdr:col>0</xdr:col>
      <xdr:colOff>704850</xdr:colOff>
      <xdr:row>27</xdr:row>
      <xdr:rowOff>200025</xdr:rowOff>
    </xdr:to>
    <xdr:sp macro="" textlink="">
      <xdr:nvSpPr>
        <xdr:cNvPr id="2" name="テキスト ボックス 1"/>
        <xdr:cNvSpPr txBox="1"/>
      </xdr:nvSpPr>
      <xdr:spPr>
        <a:xfrm>
          <a:off x="371475" y="6419850"/>
          <a:ext cx="33337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0    </a:t>
          </a:r>
          <a:endParaRPr kumimoji="1" lang="ja-JP" altLang="en-US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0.05679</cdr:x>
      <cdr:y>0.0452</cdr:y>
    </cdr:from>
    <cdr:to>
      <cdr:x>0.1151</cdr:x>
      <cdr:y>0.07904</cdr:y>
    </cdr:to>
    <cdr:sp macro="" textlink="">
      <cdr:nvSpPr>
        <cdr:cNvPr id="8437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840" y="312420"/>
          <a:ext cx="378142" cy="239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億円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17</xdr:row>
      <xdr:rowOff>133350</xdr:rowOff>
    </xdr:from>
    <xdr:to>
      <xdr:col>2</xdr:col>
      <xdr:colOff>600075</xdr:colOff>
      <xdr:row>18</xdr:row>
      <xdr:rowOff>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 flipV="1">
          <a:off x="495300" y="3467100"/>
          <a:ext cx="866775" cy="381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192882</xdr:colOff>
      <xdr:row>3</xdr:row>
      <xdr:rowOff>19050</xdr:rowOff>
    </xdr:from>
    <xdr:to>
      <xdr:col>9</xdr:col>
      <xdr:colOff>588169</xdr:colOff>
      <xdr:row>31</xdr:row>
      <xdr:rowOff>9525</xdr:rowOff>
    </xdr:to>
    <xdr:graphicFrame macro="">
      <xdr:nvGraphicFramePr>
        <xdr:cNvPr id="3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253841</xdr:colOff>
      <xdr:row>14</xdr:row>
      <xdr:rowOff>100490</xdr:rowOff>
    </xdr:from>
    <xdr:to>
      <xdr:col>6</xdr:col>
      <xdr:colOff>241459</xdr:colOff>
      <xdr:row>18</xdr:row>
      <xdr:rowOff>47626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992279" y="2862740"/>
          <a:ext cx="1440180" cy="6138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0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　入</a:t>
          </a:r>
          <a:endParaRPr lang="en-US" altLang="ja-JP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4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411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億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2,862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万円</a:t>
          </a:r>
        </a:p>
      </xdr:txBody>
    </xdr:sp>
    <xdr:clientData/>
  </xdr:twoCellAnchor>
  <xdr:twoCellAnchor>
    <xdr:from>
      <xdr:col>0</xdr:col>
      <xdr:colOff>66675</xdr:colOff>
      <xdr:row>33</xdr:row>
      <xdr:rowOff>161925</xdr:rowOff>
    </xdr:from>
    <xdr:to>
      <xdr:col>9</xdr:col>
      <xdr:colOff>714375</xdr:colOff>
      <xdr:row>61</xdr:row>
      <xdr:rowOff>142875</xdr:rowOff>
    </xdr:to>
    <xdr:graphicFrame macro="">
      <xdr:nvGraphicFramePr>
        <xdr:cNvPr id="5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277892</xdr:colOff>
      <xdr:row>45</xdr:row>
      <xdr:rowOff>92393</xdr:rowOff>
    </xdr:from>
    <xdr:to>
      <xdr:col>6</xdr:col>
      <xdr:colOff>217408</xdr:colOff>
      <xdr:row>49</xdr:row>
      <xdr:rowOff>119062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016330" y="8021956"/>
          <a:ext cx="1392078" cy="69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0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　出</a:t>
          </a:r>
        </a:p>
        <a:p>
          <a:pPr algn="ctr" rtl="0">
            <a:lnSpc>
              <a:spcPts val="14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395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億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6,063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万円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26"/>
  <sheetViews>
    <sheetView view="pageBreakPreview" zoomScale="75" zoomScaleNormal="100" zoomScaleSheetLayoutView="75" workbookViewId="0"/>
  </sheetViews>
  <sheetFormatPr defaultRowHeight="13.5" x14ac:dyDescent="0.15"/>
  <cols>
    <col min="1" max="1" width="6.75" customWidth="1"/>
    <col min="2" max="2" width="9.25" customWidth="1"/>
    <col min="3" max="3" width="1.75" customWidth="1"/>
    <col min="4" max="4" width="30.5" customWidth="1"/>
    <col min="5" max="5" width="14.5" customWidth="1"/>
    <col min="7" max="7" width="16.875" customWidth="1"/>
  </cols>
  <sheetData>
    <row r="6" spans="1:12" ht="30" x14ac:dyDescent="0.15">
      <c r="A6" s="79"/>
      <c r="B6" s="79"/>
      <c r="C6" s="79"/>
      <c r="D6" s="79"/>
      <c r="E6" s="79"/>
      <c r="F6" s="80" t="s">
        <v>83</v>
      </c>
    </row>
    <row r="9" spans="1:12" ht="33.6" customHeight="1" x14ac:dyDescent="0.15"/>
    <row r="13" spans="1:12" ht="19.149999999999999" customHeight="1" x14ac:dyDescent="0.15"/>
    <row r="14" spans="1:12" ht="19.149999999999999" customHeight="1" x14ac:dyDescent="0.15"/>
    <row r="15" spans="1:12" ht="19.149999999999999" customHeight="1" x14ac:dyDescent="0.15">
      <c r="B15" s="81"/>
      <c r="C15" s="82"/>
      <c r="D15" s="83"/>
      <c r="E15" s="83"/>
      <c r="F15" s="99"/>
      <c r="H15" s="83"/>
      <c r="I15" s="84"/>
      <c r="K15" s="84"/>
    </row>
    <row r="16" spans="1:12" ht="19.149999999999999" customHeight="1" x14ac:dyDescent="0.15">
      <c r="B16" s="81"/>
      <c r="C16" s="82"/>
      <c r="D16" s="83"/>
      <c r="E16" s="83"/>
      <c r="F16" s="99"/>
      <c r="I16" s="83"/>
      <c r="J16" s="84"/>
      <c r="K16" s="83"/>
      <c r="L16" s="84"/>
    </row>
    <row r="17" spans="2:12" ht="19.149999999999999" customHeight="1" x14ac:dyDescent="0.15">
      <c r="B17" s="81"/>
      <c r="C17" s="82"/>
      <c r="D17" s="83"/>
      <c r="E17" s="83"/>
      <c r="F17" s="99"/>
      <c r="I17" s="83"/>
      <c r="J17" s="84"/>
      <c r="K17" s="83"/>
      <c r="L17" s="84"/>
    </row>
    <row r="18" spans="2:12" ht="19.149999999999999" customHeight="1" x14ac:dyDescent="0.15">
      <c r="B18" s="81"/>
      <c r="C18" s="82"/>
      <c r="D18" s="83"/>
      <c r="E18" s="83"/>
      <c r="F18" s="99"/>
      <c r="I18" s="83"/>
      <c r="J18" s="84"/>
      <c r="K18" s="83"/>
      <c r="L18" s="84"/>
    </row>
    <row r="19" spans="2:12" ht="19.149999999999999" customHeight="1" x14ac:dyDescent="0.15">
      <c r="B19" s="81"/>
      <c r="C19" s="82"/>
      <c r="D19" s="83"/>
      <c r="E19" s="83"/>
      <c r="F19" s="84"/>
      <c r="K19" s="83"/>
    </row>
    <row r="20" spans="2:12" ht="19.149999999999999" customHeight="1" x14ac:dyDescent="0.15">
      <c r="B20" s="81"/>
      <c r="C20" s="82"/>
      <c r="D20" s="83"/>
      <c r="E20" s="83"/>
      <c r="F20" s="84"/>
      <c r="K20" s="83"/>
      <c r="L20" s="84"/>
    </row>
    <row r="21" spans="2:12" ht="19.149999999999999" customHeight="1" x14ac:dyDescent="0.15">
      <c r="B21" s="81"/>
      <c r="C21" s="82"/>
      <c r="D21" s="83"/>
      <c r="E21" s="83"/>
      <c r="F21" s="84"/>
      <c r="K21" s="83"/>
    </row>
    <row r="22" spans="2:12" ht="19.149999999999999" customHeight="1" x14ac:dyDescent="0.15">
      <c r="B22" s="81"/>
      <c r="C22" s="82"/>
      <c r="D22" s="83"/>
      <c r="E22" s="83"/>
      <c r="F22" s="84"/>
      <c r="K22" s="83"/>
      <c r="L22" s="84"/>
    </row>
    <row r="23" spans="2:12" ht="19.149999999999999" customHeight="1" x14ac:dyDescent="0.15">
      <c r="B23" s="81"/>
      <c r="D23" s="83"/>
      <c r="E23" s="83"/>
      <c r="F23" s="84"/>
      <c r="K23" s="83"/>
      <c r="L23" s="84"/>
    </row>
    <row r="24" spans="2:12" x14ac:dyDescent="0.15">
      <c r="B24" s="81"/>
      <c r="D24" s="83"/>
      <c r="E24" s="83"/>
      <c r="F24" s="84"/>
      <c r="K24" s="83"/>
      <c r="L24" s="84"/>
    </row>
    <row r="25" spans="2:12" x14ac:dyDescent="0.15">
      <c r="B25" s="81"/>
      <c r="D25" s="83"/>
      <c r="E25" s="83"/>
      <c r="F25" s="84"/>
      <c r="K25" s="83"/>
      <c r="L25" s="84"/>
    </row>
    <row r="26" spans="2:12" x14ac:dyDescent="0.15">
      <c r="B26" s="81"/>
      <c r="D26" s="83"/>
      <c r="E26" s="83"/>
      <c r="F26" s="84"/>
      <c r="K26" s="83"/>
      <c r="L26" s="84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3"/>
  <sheetViews>
    <sheetView tabSelected="1" view="pageBreakPreview" zoomScale="75" zoomScaleNormal="100" zoomScaleSheetLayoutView="75" workbookViewId="0">
      <selection activeCell="L16" sqref="L16"/>
    </sheetView>
  </sheetViews>
  <sheetFormatPr defaultRowHeight="13.5" x14ac:dyDescent="0.15"/>
  <cols>
    <col min="1" max="1" width="10.875" customWidth="1"/>
    <col min="2" max="3" width="16.25" bestFit="1" customWidth="1"/>
    <col min="6" max="7" width="11.625" bestFit="1" customWidth="1"/>
    <col min="10" max="10" width="4.5" customWidth="1"/>
  </cols>
  <sheetData>
    <row r="1" spans="1:8" ht="28.5" customHeight="1" x14ac:dyDescent="0.25">
      <c r="A1" s="271" t="s">
        <v>124</v>
      </c>
      <c r="B1" s="271"/>
      <c r="C1" s="271"/>
      <c r="D1" s="271"/>
      <c r="E1" s="271"/>
      <c r="F1" s="271"/>
      <c r="G1" s="271"/>
      <c r="H1" s="271"/>
    </row>
    <row r="2" spans="1:8" ht="18.75" x14ac:dyDescent="0.2">
      <c r="A2" s="47"/>
    </row>
    <row r="3" spans="1:8" ht="18.75" x14ac:dyDescent="0.2">
      <c r="A3" s="47"/>
    </row>
    <row r="4" spans="1:8" ht="18.75" x14ac:dyDescent="0.2">
      <c r="A4" s="47"/>
    </row>
    <row r="5" spans="1:8" ht="18.75" x14ac:dyDescent="0.2">
      <c r="A5" s="47"/>
    </row>
    <row r="6" spans="1:8" ht="18.75" x14ac:dyDescent="0.2">
      <c r="A6" s="47"/>
    </row>
    <row r="7" spans="1:8" ht="18.75" x14ac:dyDescent="0.2">
      <c r="A7" s="47"/>
    </row>
    <row r="8" spans="1:8" ht="18.75" x14ac:dyDescent="0.2">
      <c r="A8" s="47"/>
    </row>
    <row r="9" spans="1:8" ht="18.75" x14ac:dyDescent="0.2">
      <c r="A9" s="47"/>
    </row>
    <row r="10" spans="1:8" ht="18.75" x14ac:dyDescent="0.2">
      <c r="A10" s="47"/>
    </row>
    <row r="11" spans="1:8" ht="18.75" x14ac:dyDescent="0.2">
      <c r="A11" s="47"/>
    </row>
    <row r="12" spans="1:8" ht="18.75" x14ac:dyDescent="0.2">
      <c r="A12" s="47"/>
    </row>
    <row r="13" spans="1:8" ht="18.75" x14ac:dyDescent="0.2">
      <c r="A13" s="47"/>
    </row>
    <row r="14" spans="1:8" ht="18.75" x14ac:dyDescent="0.2">
      <c r="A14" s="47"/>
    </row>
    <row r="15" spans="1:8" ht="18.75" x14ac:dyDescent="0.2">
      <c r="A15" s="47"/>
    </row>
    <row r="16" spans="1:8" ht="18.75" x14ac:dyDescent="0.2">
      <c r="A16" s="47"/>
    </row>
    <row r="17" spans="1:1" ht="18.75" x14ac:dyDescent="0.2">
      <c r="A17" s="47"/>
    </row>
    <row r="18" spans="1:1" ht="18.75" x14ac:dyDescent="0.2">
      <c r="A18" s="47"/>
    </row>
    <row r="19" spans="1:1" ht="18.75" x14ac:dyDescent="0.2">
      <c r="A19" s="47"/>
    </row>
    <row r="20" spans="1:1" ht="18.75" x14ac:dyDescent="0.2">
      <c r="A20" s="47"/>
    </row>
    <row r="21" spans="1:1" ht="18.75" x14ac:dyDescent="0.2">
      <c r="A21" s="47"/>
    </row>
    <row r="22" spans="1:1" ht="18.75" x14ac:dyDescent="0.2">
      <c r="A22" s="47"/>
    </row>
    <row r="23" spans="1:1" ht="18.75" x14ac:dyDescent="0.2">
      <c r="A23" s="47"/>
    </row>
    <row r="24" spans="1:1" ht="18.75" x14ac:dyDescent="0.2">
      <c r="A24" s="47"/>
    </row>
    <row r="25" spans="1:1" ht="18.75" x14ac:dyDescent="0.2">
      <c r="A25" s="47"/>
    </row>
    <row r="26" spans="1:1" ht="18.75" x14ac:dyDescent="0.2">
      <c r="A26" s="47"/>
    </row>
    <row r="27" spans="1:1" ht="18.75" x14ac:dyDescent="0.2">
      <c r="A27" s="47"/>
    </row>
    <row r="28" spans="1:1" ht="18.75" x14ac:dyDescent="0.2">
      <c r="A28" s="47"/>
    </row>
    <row r="29" spans="1:1" ht="18.75" x14ac:dyDescent="0.2">
      <c r="A29" s="47"/>
    </row>
    <row r="30" spans="1:1" ht="18.75" x14ac:dyDescent="0.2">
      <c r="A30" s="47"/>
    </row>
    <row r="31" spans="1:1" ht="18.75" x14ac:dyDescent="0.2">
      <c r="A31" s="47"/>
    </row>
    <row r="32" spans="1:1" ht="18.75" x14ac:dyDescent="0.2">
      <c r="A32" s="47"/>
    </row>
    <row r="33" spans="1:7" ht="18.75" x14ac:dyDescent="0.2">
      <c r="A33" s="47"/>
    </row>
    <row r="34" spans="1:7" ht="18.75" x14ac:dyDescent="0.2">
      <c r="A34" s="47"/>
    </row>
    <row r="35" spans="1:7" ht="18.75" x14ac:dyDescent="0.2">
      <c r="A35" s="47"/>
    </row>
    <row r="36" spans="1:7" ht="18.75" x14ac:dyDescent="0.2">
      <c r="A36" s="47"/>
    </row>
    <row r="37" spans="1:7" x14ac:dyDescent="0.15">
      <c r="B37" s="103" t="s">
        <v>2</v>
      </c>
      <c r="C37" s="103" t="s">
        <v>3</v>
      </c>
      <c r="F37" s="103" t="s">
        <v>2</v>
      </c>
      <c r="G37" s="103" t="s">
        <v>3</v>
      </c>
    </row>
    <row r="38" spans="1:7" x14ac:dyDescent="0.15">
      <c r="A38" t="s">
        <v>76</v>
      </c>
      <c r="B38" s="48">
        <v>417</v>
      </c>
      <c r="C38" s="48">
        <v>409</v>
      </c>
      <c r="F38" s="134">
        <v>41732307</v>
      </c>
      <c r="G38" s="134">
        <v>40853401</v>
      </c>
    </row>
    <row r="39" spans="1:7" x14ac:dyDescent="0.15">
      <c r="A39" t="s">
        <v>77</v>
      </c>
      <c r="B39" s="48">
        <v>405</v>
      </c>
      <c r="C39" s="48">
        <v>393</v>
      </c>
      <c r="F39" s="134">
        <v>40495090</v>
      </c>
      <c r="G39" s="134">
        <v>39326550</v>
      </c>
    </row>
    <row r="40" spans="1:7" x14ac:dyDescent="0.15">
      <c r="A40" t="s">
        <v>78</v>
      </c>
      <c r="B40" s="48">
        <v>407</v>
      </c>
      <c r="C40" s="48">
        <v>396</v>
      </c>
      <c r="F40" s="135">
        <v>40717176</v>
      </c>
      <c r="G40" s="134">
        <v>39636521</v>
      </c>
    </row>
    <row r="41" spans="1:7" x14ac:dyDescent="0.15">
      <c r="A41" t="s">
        <v>85</v>
      </c>
      <c r="B41" s="48">
        <v>418</v>
      </c>
      <c r="C41" s="48">
        <v>404</v>
      </c>
      <c r="F41" s="135">
        <v>41797002</v>
      </c>
      <c r="G41" s="134">
        <v>40430180</v>
      </c>
    </row>
    <row r="42" spans="1:7" x14ac:dyDescent="0.15">
      <c r="A42" s="104" t="s">
        <v>94</v>
      </c>
      <c r="B42" s="105">
        <v>446</v>
      </c>
      <c r="C42" s="105">
        <v>428</v>
      </c>
      <c r="F42" s="135">
        <v>44579934</v>
      </c>
      <c r="G42" s="134">
        <v>42805559</v>
      </c>
    </row>
    <row r="43" spans="1:7" x14ac:dyDescent="0.15">
      <c r="A43" s="104" t="s">
        <v>133</v>
      </c>
      <c r="B43" s="105">
        <v>411</v>
      </c>
      <c r="C43" s="105">
        <v>396</v>
      </c>
      <c r="F43" s="216">
        <v>41128627.795999996</v>
      </c>
      <c r="G43" s="217">
        <v>39560632.597999997</v>
      </c>
    </row>
  </sheetData>
  <mergeCells count="1">
    <mergeCell ref="A1:H1"/>
  </mergeCells>
  <phoneticPr fontId="2"/>
  <printOptions horizontalCentered="1"/>
  <pageMargins left="0.70866141732283472" right="0.70866141732283472" top="1.54" bottom="0.98425196850393704" header="0.93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39"/>
  <sheetViews>
    <sheetView view="pageBreakPreview" zoomScale="75" zoomScaleNormal="100" zoomScaleSheetLayoutView="75" workbookViewId="0">
      <selection activeCell="N23" sqref="N23"/>
    </sheetView>
  </sheetViews>
  <sheetFormatPr defaultRowHeight="13.5" x14ac:dyDescent="0.15"/>
  <cols>
    <col min="1" max="1" width="3.5" customWidth="1"/>
    <col min="3" max="3" width="14" bestFit="1" customWidth="1"/>
    <col min="4" max="4" width="9.375" bestFit="1" customWidth="1"/>
    <col min="5" max="6" width="9.5" bestFit="1" customWidth="1"/>
    <col min="8" max="9" width="11.625" customWidth="1"/>
    <col min="10" max="10" width="11.25" bestFit="1" customWidth="1"/>
    <col min="11" max="11" width="11" bestFit="1" customWidth="1"/>
    <col min="12" max="12" width="9.875" bestFit="1" customWidth="1"/>
    <col min="13" max="13" width="12.25" customWidth="1"/>
    <col min="14" max="14" width="10.25" customWidth="1"/>
    <col min="15" max="15" width="14.625" customWidth="1"/>
    <col min="16" max="16" width="12.25" style="103" customWidth="1"/>
    <col min="17" max="17" width="11.875" customWidth="1"/>
    <col min="18" max="18" width="9" style="104" customWidth="1"/>
    <col min="19" max="22" width="12.625" customWidth="1"/>
    <col min="23" max="23" width="9.875" customWidth="1"/>
    <col min="26" max="26" width="13.75" customWidth="1"/>
    <col min="27" max="27" width="12.625" customWidth="1"/>
    <col min="28" max="28" width="16.375" customWidth="1"/>
  </cols>
  <sheetData>
    <row r="1" spans="1:18" s="49" customFormat="1" ht="40.15" customHeight="1" x14ac:dyDescent="0.15">
      <c r="A1" s="274" t="s">
        <v>125</v>
      </c>
      <c r="B1" s="274"/>
      <c r="C1" s="274"/>
      <c r="D1" s="274"/>
      <c r="E1" s="274"/>
      <c r="F1" s="274"/>
      <c r="G1" s="274"/>
      <c r="H1" s="274"/>
      <c r="I1" s="274"/>
      <c r="J1" s="274"/>
      <c r="K1" s="85"/>
    </row>
    <row r="2" spans="1:18" x14ac:dyDescent="0.15">
      <c r="P2"/>
      <c r="R2"/>
    </row>
    <row r="3" spans="1:18" x14ac:dyDescent="0.15">
      <c r="P3"/>
      <c r="R3"/>
    </row>
    <row r="4" spans="1:18" x14ac:dyDescent="0.15">
      <c r="P4"/>
      <c r="R4"/>
    </row>
    <row r="5" spans="1:18" x14ac:dyDescent="0.15">
      <c r="P5"/>
      <c r="R5"/>
    </row>
    <row r="6" spans="1:18" x14ac:dyDescent="0.15">
      <c r="P6"/>
      <c r="R6"/>
    </row>
    <row r="7" spans="1:18" x14ac:dyDescent="0.15">
      <c r="P7"/>
      <c r="R7"/>
    </row>
    <row r="8" spans="1:18" x14ac:dyDescent="0.15">
      <c r="P8"/>
      <c r="R8"/>
    </row>
    <row r="9" spans="1:18" x14ac:dyDescent="0.15">
      <c r="P9"/>
      <c r="R9"/>
    </row>
    <row r="10" spans="1:18" x14ac:dyDescent="0.15">
      <c r="P10"/>
      <c r="R10"/>
    </row>
    <row r="11" spans="1:18" x14ac:dyDescent="0.15">
      <c r="P11"/>
      <c r="R11"/>
    </row>
    <row r="12" spans="1:18" x14ac:dyDescent="0.15">
      <c r="P12"/>
      <c r="R12"/>
    </row>
    <row r="13" spans="1:18" x14ac:dyDescent="0.15">
      <c r="P13"/>
      <c r="R13"/>
    </row>
    <row r="14" spans="1:18" ht="20.25" customHeight="1" x14ac:dyDescent="0.15">
      <c r="P14"/>
      <c r="R14"/>
    </row>
    <row r="15" spans="1:18" x14ac:dyDescent="0.15">
      <c r="P15"/>
      <c r="R15"/>
    </row>
    <row r="16" spans="1:18" x14ac:dyDescent="0.15">
      <c r="P16"/>
      <c r="R16"/>
    </row>
    <row r="17" spans="16:18" x14ac:dyDescent="0.15">
      <c r="P17"/>
      <c r="R17"/>
    </row>
    <row r="18" spans="16:18" x14ac:dyDescent="0.15">
      <c r="P18"/>
      <c r="R18"/>
    </row>
    <row r="19" spans="16:18" x14ac:dyDescent="0.15">
      <c r="P19"/>
      <c r="R19"/>
    </row>
    <row r="20" spans="16:18" x14ac:dyDescent="0.15">
      <c r="P20"/>
      <c r="R20"/>
    </row>
    <row r="21" spans="16:18" x14ac:dyDescent="0.15">
      <c r="P21"/>
      <c r="R21"/>
    </row>
    <row r="22" spans="16:18" x14ac:dyDescent="0.15">
      <c r="P22"/>
      <c r="R22"/>
    </row>
    <row r="23" spans="16:18" x14ac:dyDescent="0.15">
      <c r="P23"/>
      <c r="R23"/>
    </row>
    <row r="24" spans="16:18" x14ac:dyDescent="0.15">
      <c r="P24"/>
      <c r="R24"/>
    </row>
    <row r="25" spans="16:18" x14ac:dyDescent="0.15">
      <c r="P25"/>
      <c r="R25"/>
    </row>
    <row r="26" spans="16:18" x14ac:dyDescent="0.15">
      <c r="P26"/>
      <c r="R26"/>
    </row>
    <row r="27" spans="16:18" x14ac:dyDescent="0.15">
      <c r="P27"/>
      <c r="R27"/>
    </row>
    <row r="28" spans="16:18" x14ac:dyDescent="0.15">
      <c r="P28"/>
      <c r="R28"/>
    </row>
    <row r="29" spans="16:18" x14ac:dyDescent="0.15">
      <c r="P29"/>
      <c r="R29"/>
    </row>
    <row r="30" spans="16:18" x14ac:dyDescent="0.15">
      <c r="P30"/>
      <c r="R30"/>
    </row>
    <row r="31" spans="16:18" x14ac:dyDescent="0.15">
      <c r="P31"/>
      <c r="R31"/>
    </row>
    <row r="32" spans="16:18" x14ac:dyDescent="0.15">
      <c r="P32"/>
      <c r="R32"/>
    </row>
    <row r="33" spans="16:18" x14ac:dyDescent="0.15">
      <c r="P33"/>
      <c r="R33"/>
    </row>
    <row r="34" spans="16:18" x14ac:dyDescent="0.15">
      <c r="P34"/>
      <c r="R34"/>
    </row>
    <row r="35" spans="16:18" x14ac:dyDescent="0.15">
      <c r="P35"/>
      <c r="R35"/>
    </row>
    <row r="36" spans="16:18" x14ac:dyDescent="0.15">
      <c r="P36"/>
      <c r="R36"/>
    </row>
    <row r="37" spans="16:18" x14ac:dyDescent="0.15">
      <c r="P37"/>
      <c r="R37"/>
    </row>
    <row r="38" spans="16:18" x14ac:dyDescent="0.15">
      <c r="P38"/>
      <c r="R38"/>
    </row>
    <row r="39" spans="16:18" x14ac:dyDescent="0.15">
      <c r="P39"/>
      <c r="R39"/>
    </row>
    <row r="40" spans="16:18" x14ac:dyDescent="0.15">
      <c r="P40"/>
      <c r="R40"/>
    </row>
    <row r="41" spans="16:18" x14ac:dyDescent="0.15">
      <c r="P41"/>
      <c r="R41"/>
    </row>
    <row r="42" spans="16:18" x14ac:dyDescent="0.15">
      <c r="P42"/>
      <c r="R42"/>
    </row>
    <row r="43" spans="16:18" x14ac:dyDescent="0.15">
      <c r="P43"/>
      <c r="R43"/>
    </row>
    <row r="44" spans="16:18" x14ac:dyDescent="0.15">
      <c r="P44"/>
      <c r="R44"/>
    </row>
    <row r="45" spans="16:18" x14ac:dyDescent="0.15">
      <c r="P45"/>
      <c r="R45"/>
    </row>
    <row r="46" spans="16:18" x14ac:dyDescent="0.15">
      <c r="P46"/>
      <c r="R46"/>
    </row>
    <row r="47" spans="16:18" x14ac:dyDescent="0.15">
      <c r="P47"/>
      <c r="R47"/>
    </row>
    <row r="48" spans="16:18" x14ac:dyDescent="0.15">
      <c r="P48"/>
      <c r="R48"/>
    </row>
    <row r="49" spans="2:18" x14ac:dyDescent="0.15">
      <c r="P49"/>
      <c r="R49"/>
    </row>
    <row r="50" spans="2:18" x14ac:dyDescent="0.15">
      <c r="P50"/>
      <c r="R50"/>
    </row>
    <row r="51" spans="2:18" x14ac:dyDescent="0.15">
      <c r="P51"/>
      <c r="R51"/>
    </row>
    <row r="52" spans="2:18" x14ac:dyDescent="0.15">
      <c r="P52"/>
      <c r="R52"/>
    </row>
    <row r="53" spans="2:18" x14ac:dyDescent="0.15">
      <c r="P53"/>
      <c r="R53"/>
    </row>
    <row r="54" spans="2:18" x14ac:dyDescent="0.15">
      <c r="P54"/>
      <c r="R54"/>
    </row>
    <row r="55" spans="2:18" x14ac:dyDescent="0.15">
      <c r="P55"/>
      <c r="R55"/>
    </row>
    <row r="56" spans="2:18" x14ac:dyDescent="0.15">
      <c r="P56"/>
      <c r="R56"/>
    </row>
    <row r="57" spans="2:18" x14ac:dyDescent="0.15">
      <c r="P57"/>
      <c r="R57"/>
    </row>
    <row r="58" spans="2:18" x14ac:dyDescent="0.15">
      <c r="P58"/>
      <c r="R58"/>
    </row>
    <row r="59" spans="2:18" x14ac:dyDescent="0.15">
      <c r="B59" s="50"/>
      <c r="C59" s="50"/>
      <c r="D59" s="51"/>
      <c r="F59" s="50"/>
      <c r="G59" s="50"/>
      <c r="H59" s="50"/>
      <c r="I59" s="50"/>
      <c r="P59"/>
      <c r="R59"/>
    </row>
    <row r="60" spans="2:18" x14ac:dyDescent="0.15">
      <c r="B60" s="52"/>
      <c r="C60" s="53"/>
      <c r="D60" s="54"/>
      <c r="F60" s="52"/>
      <c r="G60" s="52"/>
      <c r="H60" s="55"/>
      <c r="I60" s="55"/>
      <c r="J60" s="56"/>
      <c r="P60"/>
      <c r="R60"/>
    </row>
    <row r="61" spans="2:18" x14ac:dyDescent="0.15">
      <c r="B61" s="52"/>
      <c r="C61" s="53"/>
      <c r="D61" s="54"/>
      <c r="F61" s="52"/>
      <c r="G61" s="52"/>
      <c r="H61" s="55"/>
      <c r="I61" s="55"/>
      <c r="J61" s="56"/>
      <c r="P61"/>
      <c r="R61"/>
    </row>
    <row r="62" spans="2:18" x14ac:dyDescent="0.15">
      <c r="B62" s="52"/>
      <c r="C62" s="53"/>
      <c r="D62" s="54"/>
      <c r="F62" s="52"/>
      <c r="G62" s="52"/>
      <c r="H62" s="55"/>
      <c r="I62" s="55"/>
      <c r="J62" s="56"/>
      <c r="P62"/>
      <c r="R62"/>
    </row>
    <row r="63" spans="2:18" x14ac:dyDescent="0.15">
      <c r="B63" s="52"/>
      <c r="C63" s="53"/>
      <c r="D63" s="54"/>
      <c r="F63" s="52"/>
      <c r="G63" s="52"/>
      <c r="H63" s="55"/>
      <c r="I63" s="55"/>
      <c r="J63" s="56"/>
      <c r="P63"/>
      <c r="R63"/>
    </row>
    <row r="64" spans="2:18" x14ac:dyDescent="0.15">
      <c r="B64" s="52"/>
      <c r="C64" s="53"/>
      <c r="D64" s="54"/>
      <c r="F64" s="52"/>
      <c r="G64" s="52"/>
      <c r="H64" s="55"/>
      <c r="I64" s="55"/>
      <c r="J64" s="56"/>
      <c r="P64"/>
      <c r="R64"/>
    </row>
    <row r="65" spans="1:24" x14ac:dyDescent="0.15">
      <c r="B65" s="52"/>
      <c r="C65" s="53"/>
      <c r="D65" s="54"/>
      <c r="F65" s="52"/>
      <c r="G65" s="52"/>
      <c r="H65" s="55"/>
      <c r="I65" s="55"/>
      <c r="J65" s="56"/>
      <c r="P65"/>
      <c r="R65"/>
    </row>
    <row r="66" spans="1:24" x14ac:dyDescent="0.15">
      <c r="B66" s="52"/>
      <c r="C66" s="53"/>
      <c r="D66" s="54"/>
      <c r="F66" s="52"/>
      <c r="G66" s="52"/>
      <c r="H66" s="55"/>
      <c r="I66" s="55"/>
      <c r="J66" s="56"/>
      <c r="P66"/>
      <c r="R66"/>
    </row>
    <row r="67" spans="1:24" x14ac:dyDescent="0.15">
      <c r="B67" s="52"/>
      <c r="C67" s="53"/>
      <c r="D67" s="54"/>
      <c r="F67" s="52"/>
      <c r="G67" s="52"/>
      <c r="H67" s="53"/>
      <c r="I67" s="53"/>
      <c r="J67" s="56"/>
      <c r="P67"/>
      <c r="R67"/>
    </row>
    <row r="68" spans="1:24" x14ac:dyDescent="0.15">
      <c r="B68" s="57"/>
      <c r="C68" s="53"/>
      <c r="D68" s="54"/>
      <c r="F68" s="52"/>
      <c r="G68" s="52"/>
      <c r="H68" s="53"/>
      <c r="I68" s="53"/>
      <c r="J68" s="56"/>
      <c r="P68"/>
      <c r="R68"/>
    </row>
    <row r="69" spans="1:24" x14ac:dyDescent="0.15">
      <c r="A69" s="49"/>
      <c r="B69" s="49"/>
      <c r="C69" s="49"/>
      <c r="D69" s="49"/>
      <c r="E69" s="49"/>
      <c r="F69" t="s">
        <v>97</v>
      </c>
      <c r="G69" s="49"/>
      <c r="H69" s="49"/>
      <c r="I69" s="49"/>
      <c r="J69" s="158"/>
      <c r="K69" s="49"/>
      <c r="L69" s="104"/>
      <c r="N69" s="51"/>
      <c r="P69"/>
      <c r="R69"/>
      <c r="V69" s="103"/>
      <c r="X69" s="104"/>
    </row>
    <row r="70" spans="1:24" x14ac:dyDescent="0.15">
      <c r="A70" s="179" t="s">
        <v>79</v>
      </c>
      <c r="B70" s="170"/>
      <c r="C70" s="178">
        <f>B71+B72+B73</f>
        <v>21082973942</v>
      </c>
      <c r="D70" s="264">
        <f>C70/$C$78*100</f>
        <v>51.261068194573809</v>
      </c>
      <c r="E70" s="103"/>
      <c r="F70" s="275" t="s">
        <v>123</v>
      </c>
      <c r="G70" s="276"/>
      <c r="H70" s="279" t="s">
        <v>2</v>
      </c>
      <c r="I70" s="280"/>
      <c r="J70" s="103"/>
      <c r="L70" s="104"/>
      <c r="N70" s="51"/>
      <c r="P70"/>
      <c r="R70"/>
      <c r="V70" s="103"/>
      <c r="X70" s="104"/>
    </row>
    <row r="71" spans="1:24" ht="24" x14ac:dyDescent="0.15">
      <c r="A71" s="180" t="s">
        <v>31</v>
      </c>
      <c r="B71" s="146">
        <f>H72</f>
        <v>14391798665</v>
      </c>
      <c r="C71" s="170"/>
      <c r="D71" s="264">
        <f>B71/$C$78*100</f>
        <v>34.992168317367707</v>
      </c>
      <c r="E71" s="103"/>
      <c r="F71" s="277"/>
      <c r="G71" s="278"/>
      <c r="H71" s="171" t="s">
        <v>136</v>
      </c>
      <c r="I71" s="171" t="s">
        <v>30</v>
      </c>
      <c r="J71" s="103"/>
      <c r="L71" s="104"/>
      <c r="N71" s="55"/>
      <c r="O71" s="55"/>
      <c r="P71"/>
      <c r="R71"/>
      <c r="V71" s="103"/>
      <c r="X71" s="104"/>
    </row>
    <row r="72" spans="1:24" ht="36" x14ac:dyDescent="0.15">
      <c r="A72" s="180" t="s">
        <v>41</v>
      </c>
      <c r="B72" s="146">
        <f>H91</f>
        <v>3089608656</v>
      </c>
      <c r="C72" s="170"/>
      <c r="D72" s="264">
        <f t="shared" ref="D72:D73" si="0">B72/$C$78*100</f>
        <v>7.5120635468914978</v>
      </c>
      <c r="E72" s="103"/>
      <c r="F72" s="252" t="s">
        <v>31</v>
      </c>
      <c r="G72" s="151"/>
      <c r="H72" s="154">
        <v>14391798665</v>
      </c>
      <c r="I72" s="257">
        <v>34.992168317367707</v>
      </c>
      <c r="J72" s="159" t="s">
        <v>113</v>
      </c>
      <c r="K72" s="140" t="s">
        <v>79</v>
      </c>
      <c r="L72" s="168" t="s">
        <v>113</v>
      </c>
      <c r="P72"/>
      <c r="R72"/>
      <c r="S72" s="110" t="s">
        <v>3</v>
      </c>
      <c r="T72" s="104"/>
      <c r="U72" s="58"/>
      <c r="V72" s="161"/>
      <c r="X72" s="104"/>
    </row>
    <row r="73" spans="1:24" ht="36" x14ac:dyDescent="0.15">
      <c r="A73" s="180" t="s">
        <v>121</v>
      </c>
      <c r="B73" s="147">
        <f>H95</f>
        <v>3601566621</v>
      </c>
      <c r="C73" s="170"/>
      <c r="D73" s="264">
        <f t="shared" si="0"/>
        <v>8.7568363303146075</v>
      </c>
      <c r="E73" s="103"/>
      <c r="F73" s="253" t="s">
        <v>32</v>
      </c>
      <c r="G73" s="152"/>
      <c r="H73" s="155">
        <v>394087000</v>
      </c>
      <c r="I73" s="258">
        <v>0.95818173646514715</v>
      </c>
      <c r="J73" s="166" t="s">
        <v>120</v>
      </c>
      <c r="K73" s="141" t="s">
        <v>80</v>
      </c>
      <c r="L73" s="168" t="s">
        <v>115</v>
      </c>
      <c r="O73" s="75" t="s">
        <v>47</v>
      </c>
      <c r="P73" s="197">
        <v>13505941947</v>
      </c>
      <c r="R73" s="59"/>
      <c r="S73" s="107" t="s">
        <v>47</v>
      </c>
      <c r="T73" s="108">
        <v>13505941947</v>
      </c>
      <c r="U73" s="109">
        <f t="shared" ref="U73:U80" si="1">ROUND(T73/$T$81*100,1)</f>
        <v>34.1</v>
      </c>
      <c r="V73" s="161"/>
      <c r="X73" s="104"/>
    </row>
    <row r="74" spans="1:24" ht="14.25" customHeight="1" x14ac:dyDescent="0.15">
      <c r="A74" s="179" t="s">
        <v>80</v>
      </c>
      <c r="B74" s="170"/>
      <c r="C74" s="132">
        <f>SUM(B75:B77)</f>
        <v>20045653854</v>
      </c>
      <c r="D74" s="264">
        <f>C74/$C$78*100</f>
        <v>48.738931805426191</v>
      </c>
      <c r="E74" s="103"/>
      <c r="F74" s="253" t="s">
        <v>33</v>
      </c>
      <c r="G74" s="152"/>
      <c r="H74" s="155">
        <v>9633000</v>
      </c>
      <c r="I74" s="258">
        <v>2.3421642092656604E-2</v>
      </c>
      <c r="J74" s="166" t="s">
        <v>120</v>
      </c>
      <c r="K74" s="141" t="s">
        <v>80</v>
      </c>
      <c r="L74" s="168" t="s">
        <v>115</v>
      </c>
      <c r="O74" s="75" t="s">
        <v>46</v>
      </c>
      <c r="P74" s="197">
        <v>5499536608</v>
      </c>
      <c r="R74" s="59"/>
      <c r="S74" s="107" t="s">
        <v>46</v>
      </c>
      <c r="T74" s="108">
        <v>5499536608</v>
      </c>
      <c r="U74" s="109">
        <f t="shared" si="1"/>
        <v>13.9</v>
      </c>
      <c r="V74" s="161"/>
      <c r="X74" s="104"/>
    </row>
    <row r="75" spans="1:24" ht="54.75" customHeight="1" x14ac:dyDescent="0.15">
      <c r="A75" s="181" t="s">
        <v>42</v>
      </c>
      <c r="B75" s="148">
        <f>H92</f>
        <v>2672300000</v>
      </c>
      <c r="C75" s="170"/>
      <c r="D75" s="264">
        <f t="shared" ref="D75:D77" si="2">B75/$C$78*100</f>
        <v>6.4974207582483388</v>
      </c>
      <c r="E75" s="103"/>
      <c r="F75" s="253" t="s">
        <v>27</v>
      </c>
      <c r="G75" s="152"/>
      <c r="H75" s="155">
        <v>36963000</v>
      </c>
      <c r="I75" s="258">
        <v>8.987170732594893E-2</v>
      </c>
      <c r="J75" s="166" t="s">
        <v>120</v>
      </c>
      <c r="K75" s="141" t="s">
        <v>80</v>
      </c>
      <c r="L75" s="168" t="s">
        <v>115</v>
      </c>
      <c r="O75" s="75" t="s">
        <v>54</v>
      </c>
      <c r="P75" s="197">
        <v>3903461258</v>
      </c>
      <c r="R75" s="59"/>
      <c r="S75" s="107" t="s">
        <v>54</v>
      </c>
      <c r="T75" s="108">
        <v>3903461258</v>
      </c>
      <c r="U75" s="109">
        <f t="shared" si="1"/>
        <v>9.9</v>
      </c>
      <c r="V75" s="161"/>
      <c r="X75" s="104"/>
    </row>
    <row r="76" spans="1:24" ht="60" x14ac:dyDescent="0.15">
      <c r="A76" s="182" t="s">
        <v>35</v>
      </c>
      <c r="B76" s="149">
        <f>H81</f>
        <v>6059714000</v>
      </c>
      <c r="C76" s="170"/>
      <c r="D76" s="264">
        <f t="shared" si="2"/>
        <v>14.733567164108846</v>
      </c>
      <c r="E76" s="103"/>
      <c r="F76" s="253" t="s">
        <v>101</v>
      </c>
      <c r="G76" s="152"/>
      <c r="H76" s="155">
        <v>21329000</v>
      </c>
      <c r="I76" s="258">
        <v>5.1859255080896158E-2</v>
      </c>
      <c r="J76" s="166" t="s">
        <v>120</v>
      </c>
      <c r="K76" s="141" t="s">
        <v>80</v>
      </c>
      <c r="L76" s="168" t="s">
        <v>115</v>
      </c>
      <c r="O76" s="75" t="s">
        <v>56</v>
      </c>
      <c r="P76" s="197">
        <v>3505621280</v>
      </c>
      <c r="R76" s="59"/>
      <c r="S76" s="107" t="s">
        <v>56</v>
      </c>
      <c r="T76" s="108">
        <v>3505621280</v>
      </c>
      <c r="U76" s="109">
        <f t="shared" si="1"/>
        <v>8.9</v>
      </c>
      <c r="V76" s="161"/>
      <c r="X76" s="104"/>
    </row>
    <row r="77" spans="1:24" ht="36" x14ac:dyDescent="0.15">
      <c r="A77" s="182" t="s">
        <v>121</v>
      </c>
      <c r="B77" s="150">
        <f>H96</f>
        <v>11313639854</v>
      </c>
      <c r="C77" s="170"/>
      <c r="D77" s="264">
        <f t="shared" si="2"/>
        <v>27.507943883069004</v>
      </c>
      <c r="E77" s="103"/>
      <c r="F77" s="253" t="s">
        <v>102</v>
      </c>
      <c r="G77" s="152"/>
      <c r="H77" s="155">
        <v>1775914000</v>
      </c>
      <c r="I77" s="258">
        <v>4.3179510116618038</v>
      </c>
      <c r="J77" s="166" t="s">
        <v>120</v>
      </c>
      <c r="K77" s="141" t="s">
        <v>80</v>
      </c>
      <c r="L77" s="168" t="s">
        <v>115</v>
      </c>
      <c r="O77" s="75" t="s">
        <v>52</v>
      </c>
      <c r="P77" s="197">
        <v>3299809080</v>
      </c>
      <c r="R77" s="59"/>
      <c r="S77" s="107" t="s">
        <v>52</v>
      </c>
      <c r="T77" s="108">
        <v>3299809080</v>
      </c>
      <c r="U77" s="109">
        <f t="shared" si="1"/>
        <v>8.3000000000000007</v>
      </c>
      <c r="V77" s="161"/>
      <c r="X77" s="104"/>
    </row>
    <row r="78" spans="1:24" ht="14.25" customHeight="1" x14ac:dyDescent="0.15">
      <c r="A78" s="183"/>
      <c r="B78" s="184"/>
      <c r="C78" s="263">
        <f>SUM(C70:C77)</f>
        <v>41128627796</v>
      </c>
      <c r="E78" s="103"/>
      <c r="F78" s="253" t="s">
        <v>34</v>
      </c>
      <c r="G78" s="152"/>
      <c r="H78" s="155">
        <v>186426284</v>
      </c>
      <c r="I78" s="258">
        <v>0.45327620684230813</v>
      </c>
      <c r="J78" s="166" t="s">
        <v>120</v>
      </c>
      <c r="K78" s="141" t="s">
        <v>80</v>
      </c>
      <c r="L78" s="168" t="s">
        <v>115</v>
      </c>
      <c r="O78" s="75" t="s">
        <v>48</v>
      </c>
      <c r="P78" s="197">
        <v>2996289770</v>
      </c>
      <c r="R78" s="59"/>
      <c r="S78" s="107" t="s">
        <v>48</v>
      </c>
      <c r="T78" s="108">
        <v>2996289770</v>
      </c>
      <c r="U78" s="109">
        <f t="shared" si="1"/>
        <v>7.6</v>
      </c>
      <c r="V78" s="161"/>
      <c r="X78" s="104"/>
    </row>
    <row r="79" spans="1:24" ht="14.25" customHeight="1" x14ac:dyDescent="0.15">
      <c r="A79" s="185"/>
      <c r="B79" s="51"/>
      <c r="C79" s="51"/>
      <c r="E79" s="103"/>
      <c r="F79" s="253" t="s">
        <v>103</v>
      </c>
      <c r="G79" s="152"/>
      <c r="H79" s="155">
        <v>93242000</v>
      </c>
      <c r="I79" s="258">
        <v>0.22670826866017721</v>
      </c>
      <c r="J79" s="166" t="s">
        <v>120</v>
      </c>
      <c r="K79" s="141" t="s">
        <v>80</v>
      </c>
      <c r="L79" s="168" t="s">
        <v>115</v>
      </c>
      <c r="O79" s="75" t="s">
        <v>51</v>
      </c>
      <c r="P79" s="197">
        <v>2915379412</v>
      </c>
      <c r="R79" s="59"/>
      <c r="S79" s="107" t="s">
        <v>51</v>
      </c>
      <c r="T79" s="108">
        <v>2915379412</v>
      </c>
      <c r="U79" s="109">
        <f t="shared" si="1"/>
        <v>7.4</v>
      </c>
      <c r="V79" s="162">
        <f>SUM(T73:T79)</f>
        <v>35626039355</v>
      </c>
      <c r="X79" s="104"/>
    </row>
    <row r="80" spans="1:24" ht="14.25" customHeight="1" x14ac:dyDescent="0.15">
      <c r="C80" s="51"/>
      <c r="E80" s="103"/>
      <c r="F80" s="253" t="s">
        <v>104</v>
      </c>
      <c r="G80" s="152"/>
      <c r="H80" s="155">
        <v>58202000</v>
      </c>
      <c r="I80" s="258">
        <v>0.14151213672550605</v>
      </c>
      <c r="J80" s="166" t="s">
        <v>120</v>
      </c>
      <c r="K80" s="141" t="s">
        <v>80</v>
      </c>
      <c r="L80" s="168" t="s">
        <v>115</v>
      </c>
      <c r="O80" s="75" t="s">
        <v>50</v>
      </c>
      <c r="P80" s="197">
        <v>1213907391</v>
      </c>
      <c r="Q80" s="262">
        <f>SUM(P80:P85)</f>
        <v>3934593243</v>
      </c>
      <c r="R80" s="59"/>
      <c r="S80" s="107" t="s">
        <v>121</v>
      </c>
      <c r="T80" s="111">
        <v>3934593243</v>
      </c>
      <c r="U80" s="109">
        <f t="shared" si="1"/>
        <v>9.9</v>
      </c>
      <c r="V80" s="162">
        <f>T81-V79</f>
        <v>3934593243</v>
      </c>
      <c r="X80" s="104"/>
    </row>
    <row r="81" spans="3:24" ht="14.25" customHeight="1" x14ac:dyDescent="0.15">
      <c r="C81" s="10"/>
      <c r="E81" s="103"/>
      <c r="F81" s="254" t="s">
        <v>35</v>
      </c>
      <c r="G81" s="153"/>
      <c r="H81" s="156">
        <v>6059714000</v>
      </c>
      <c r="I81" s="260">
        <v>14.733567164108846</v>
      </c>
      <c r="J81" s="160" t="s">
        <v>116</v>
      </c>
      <c r="K81" s="141" t="s">
        <v>80</v>
      </c>
      <c r="L81" s="168" t="s">
        <v>116</v>
      </c>
      <c r="O81" s="75" t="s">
        <v>55</v>
      </c>
      <c r="P81" s="197">
        <v>1210408222</v>
      </c>
      <c r="R81" s="59"/>
      <c r="S81" s="107" t="s">
        <v>81</v>
      </c>
      <c r="T81" s="108">
        <v>39560632598</v>
      </c>
      <c r="U81" s="109">
        <f>SUM(U73:U80)</f>
        <v>100</v>
      </c>
      <c r="V81" s="163"/>
      <c r="X81" s="104"/>
    </row>
    <row r="82" spans="3:24" ht="14.25" x14ac:dyDescent="0.15">
      <c r="C82" s="10"/>
      <c r="E82" s="103"/>
      <c r="F82" s="253" t="s">
        <v>105</v>
      </c>
      <c r="G82" s="152"/>
      <c r="H82" s="155">
        <v>12931000</v>
      </c>
      <c r="I82" s="258">
        <v>3.1440387615503225E-2</v>
      </c>
      <c r="J82" s="166" t="s">
        <v>120</v>
      </c>
      <c r="K82" s="141" t="s">
        <v>80</v>
      </c>
      <c r="L82" s="168" t="s">
        <v>115</v>
      </c>
      <c r="O82" s="75" t="s">
        <v>53</v>
      </c>
      <c r="P82" s="197">
        <v>1180650205</v>
      </c>
      <c r="R82" s="60"/>
      <c r="S82" s="112"/>
      <c r="T82" s="113">
        <f>SUM(T73:T80)</f>
        <v>39560632598</v>
      </c>
      <c r="U82" s="58"/>
      <c r="V82" s="164"/>
      <c r="X82" s="104"/>
    </row>
    <row r="83" spans="3:24" ht="14.25" x14ac:dyDescent="0.15">
      <c r="C83" s="51"/>
      <c r="E83" s="103"/>
      <c r="F83" s="253" t="s">
        <v>106</v>
      </c>
      <c r="G83" s="152"/>
      <c r="H83" s="157">
        <v>585793607</v>
      </c>
      <c r="I83" s="258">
        <v>1.4242965019537361</v>
      </c>
      <c r="J83" s="167" t="s">
        <v>120</v>
      </c>
      <c r="K83" s="140" t="s">
        <v>79</v>
      </c>
      <c r="L83" s="169" t="s">
        <v>117</v>
      </c>
      <c r="O83" s="75" t="s">
        <v>45</v>
      </c>
      <c r="P83" s="197">
        <v>298278234</v>
      </c>
      <c r="R83" s="60"/>
      <c r="S83" s="61"/>
      <c r="T83" s="62"/>
      <c r="U83" s="58"/>
      <c r="V83" s="164"/>
      <c r="X83" s="104"/>
    </row>
    <row r="84" spans="3:24" ht="14.25" x14ac:dyDescent="0.15">
      <c r="C84" s="176"/>
      <c r="E84" s="103"/>
      <c r="F84" s="253" t="s">
        <v>107</v>
      </c>
      <c r="G84" s="152"/>
      <c r="H84" s="157">
        <v>907058532</v>
      </c>
      <c r="I84" s="258">
        <v>2.2054189031033435</v>
      </c>
      <c r="J84" s="167" t="s">
        <v>120</v>
      </c>
      <c r="K84" s="140" t="s">
        <v>79</v>
      </c>
      <c r="L84" s="169" t="s">
        <v>117</v>
      </c>
      <c r="O84" s="75" t="s">
        <v>49</v>
      </c>
      <c r="P84" s="197">
        <v>31349191</v>
      </c>
      <c r="R84" s="60"/>
      <c r="S84" s="51"/>
      <c r="U84" s="58"/>
      <c r="V84" s="164"/>
      <c r="X84" s="104"/>
    </row>
    <row r="85" spans="3:24" ht="14.25" x14ac:dyDescent="0.15">
      <c r="C85" s="176"/>
      <c r="E85" s="103"/>
      <c r="F85" s="253" t="s">
        <v>36</v>
      </c>
      <c r="G85" s="152"/>
      <c r="H85" s="155">
        <v>5834949282</v>
      </c>
      <c r="I85" s="258">
        <v>14.187075024582956</v>
      </c>
      <c r="J85" s="166" t="s">
        <v>120</v>
      </c>
      <c r="K85" s="141" t="s">
        <v>80</v>
      </c>
      <c r="L85" s="168" t="s">
        <v>111</v>
      </c>
      <c r="O85" s="75" t="s">
        <v>28</v>
      </c>
      <c r="P85" s="197">
        <v>0</v>
      </c>
      <c r="R85" s="60"/>
      <c r="S85" s="61"/>
      <c r="T85" s="62"/>
      <c r="U85" s="58"/>
      <c r="V85" s="164"/>
      <c r="X85" s="104"/>
    </row>
    <row r="86" spans="3:24" x14ac:dyDescent="0.15">
      <c r="C86" s="177"/>
      <c r="E86" s="103"/>
      <c r="F86" s="253" t="s">
        <v>37</v>
      </c>
      <c r="G86" s="152"/>
      <c r="H86" s="155">
        <v>2889963288</v>
      </c>
      <c r="I86" s="258">
        <v>7.0266465060160987</v>
      </c>
      <c r="J86" s="166" t="s">
        <v>120</v>
      </c>
      <c r="K86" s="141" t="s">
        <v>80</v>
      </c>
      <c r="L86" s="168" t="s">
        <v>111</v>
      </c>
      <c r="P86"/>
      <c r="R86"/>
      <c r="V86" s="165"/>
      <c r="X86" s="104"/>
    </row>
    <row r="87" spans="3:24" x14ac:dyDescent="0.15">
      <c r="E87" s="103"/>
      <c r="F87" s="253" t="s">
        <v>38</v>
      </c>
      <c r="G87" s="152"/>
      <c r="H87" s="157">
        <v>278269725</v>
      </c>
      <c r="I87" s="258">
        <v>0.67658402410173135</v>
      </c>
      <c r="J87" s="167" t="s">
        <v>120</v>
      </c>
      <c r="K87" s="140" t="s">
        <v>79</v>
      </c>
      <c r="L87" s="169" t="s">
        <v>118</v>
      </c>
      <c r="P87"/>
      <c r="R87"/>
      <c r="V87" s="103"/>
      <c r="X87" s="104"/>
    </row>
    <row r="88" spans="3:24" x14ac:dyDescent="0.15">
      <c r="E88" s="103"/>
      <c r="F88" s="253" t="s">
        <v>67</v>
      </c>
      <c r="G88" s="152"/>
      <c r="H88" s="157">
        <v>37167577</v>
      </c>
      <c r="I88" s="258">
        <v>9.0369115119407803E-2</v>
      </c>
      <c r="J88" s="167" t="s">
        <v>120</v>
      </c>
      <c r="K88" s="140" t="s">
        <v>79</v>
      </c>
      <c r="L88" s="169" t="s">
        <v>118</v>
      </c>
      <c r="P88"/>
      <c r="R88"/>
      <c r="V88" s="103"/>
      <c r="X88" s="104"/>
    </row>
    <row r="89" spans="3:24" x14ac:dyDescent="0.15">
      <c r="E89" s="103"/>
      <c r="F89" s="253" t="s">
        <v>39</v>
      </c>
      <c r="G89" s="152"/>
      <c r="H89" s="157">
        <v>18901558</v>
      </c>
      <c r="I89" s="258">
        <v>4.5957181196884682E-2</v>
      </c>
      <c r="J89" s="167" t="s">
        <v>120</v>
      </c>
      <c r="K89" s="140" t="s">
        <v>79</v>
      </c>
      <c r="L89" s="169" t="s">
        <v>118</v>
      </c>
      <c r="P89"/>
      <c r="R89"/>
      <c r="V89" s="103"/>
      <c r="X89" s="104"/>
    </row>
    <row r="90" spans="3:24" x14ac:dyDescent="0.15">
      <c r="E90" s="103"/>
      <c r="F90" s="253" t="s">
        <v>40</v>
      </c>
      <c r="G90" s="152"/>
      <c r="H90" s="157">
        <v>1774375622</v>
      </c>
      <c r="I90" s="258">
        <v>4.3142106048395039</v>
      </c>
      <c r="J90" s="167" t="s">
        <v>120</v>
      </c>
      <c r="K90" s="140" t="s">
        <v>79</v>
      </c>
      <c r="L90" s="169" t="s">
        <v>118</v>
      </c>
      <c r="P90"/>
      <c r="R90"/>
      <c r="V90" s="103"/>
      <c r="X90" s="104"/>
    </row>
    <row r="91" spans="3:24" x14ac:dyDescent="0.15">
      <c r="E91" s="103"/>
      <c r="F91" s="255" t="s">
        <v>41</v>
      </c>
      <c r="G91" s="151"/>
      <c r="H91" s="154">
        <v>3089608656</v>
      </c>
      <c r="I91" s="257">
        <v>7.5120635468914978</v>
      </c>
      <c r="J91" s="159" t="s">
        <v>114</v>
      </c>
      <c r="K91" s="140" t="s">
        <v>79</v>
      </c>
      <c r="L91" s="168" t="s">
        <v>114</v>
      </c>
      <c r="P91"/>
      <c r="R91"/>
      <c r="V91" s="103"/>
      <c r="X91" s="104"/>
    </row>
    <row r="92" spans="3:24" x14ac:dyDescent="0.15">
      <c r="E92" s="103"/>
      <c r="F92" s="256" t="s">
        <v>42</v>
      </c>
      <c r="G92" s="173"/>
      <c r="H92" s="174">
        <v>2672300000</v>
      </c>
      <c r="I92" s="261">
        <v>6.4974207582483388</v>
      </c>
      <c r="J92" s="160" t="s">
        <v>112</v>
      </c>
      <c r="K92" s="141" t="s">
        <v>80</v>
      </c>
      <c r="L92" s="168" t="s">
        <v>112</v>
      </c>
      <c r="P92"/>
      <c r="R92"/>
      <c r="V92" s="103"/>
      <c r="X92" s="104"/>
    </row>
    <row r="93" spans="3:24" x14ac:dyDescent="0.15">
      <c r="E93" s="103"/>
      <c r="F93" s="175" t="s">
        <v>43</v>
      </c>
      <c r="G93" s="172"/>
      <c r="H93" s="115">
        <v>41128627796</v>
      </c>
      <c r="I93" s="259">
        <v>99.999999999999986</v>
      </c>
      <c r="J93" s="103"/>
      <c r="L93" s="104"/>
      <c r="P93"/>
      <c r="R93"/>
      <c r="V93" s="103"/>
      <c r="X93" s="104"/>
    </row>
    <row r="94" spans="3:24" x14ac:dyDescent="0.15">
      <c r="E94" s="103"/>
      <c r="F94" s="51"/>
      <c r="H94" s="51"/>
      <c r="I94" s="51"/>
      <c r="J94" s="103"/>
      <c r="L94" s="104"/>
      <c r="P94"/>
      <c r="R94"/>
      <c r="V94" s="103"/>
      <c r="X94" s="104"/>
    </row>
    <row r="95" spans="3:24" x14ac:dyDescent="0.15">
      <c r="E95" s="103"/>
      <c r="F95" s="140" t="s">
        <v>119</v>
      </c>
      <c r="G95" s="140"/>
      <c r="H95" s="145">
        <f>SUM(H83:H84,H87:H90)</f>
        <v>3601566621</v>
      </c>
      <c r="I95" s="142">
        <f>ROUND(H95/$H$93*100,1)</f>
        <v>8.8000000000000007</v>
      </c>
      <c r="J95" s="159" t="s">
        <v>120</v>
      </c>
      <c r="K95" s="140" t="s">
        <v>79</v>
      </c>
      <c r="L95" s="106"/>
      <c r="P95"/>
      <c r="R95"/>
      <c r="V95" s="103"/>
      <c r="X95" s="104"/>
    </row>
    <row r="96" spans="3:24" x14ac:dyDescent="0.15">
      <c r="E96" s="103"/>
      <c r="F96" s="141" t="s">
        <v>122</v>
      </c>
      <c r="G96" s="141"/>
      <c r="H96" s="144">
        <f>SUM(H73:H80,H82,H85:H86)</f>
        <v>11313639854</v>
      </c>
      <c r="I96" s="143">
        <f>ROUND(H96/$H$93*100,1)</f>
        <v>27.5</v>
      </c>
      <c r="J96" s="160" t="s">
        <v>120</v>
      </c>
      <c r="K96" s="141" t="s">
        <v>80</v>
      </c>
      <c r="L96" s="106"/>
      <c r="P96"/>
      <c r="R96"/>
      <c r="V96" s="103"/>
      <c r="X96" s="104"/>
    </row>
    <row r="97" spans="4:24" x14ac:dyDescent="0.15">
      <c r="E97" s="103"/>
      <c r="G97" s="104"/>
      <c r="P97"/>
      <c r="R97"/>
      <c r="V97" s="103"/>
      <c r="X97" s="104"/>
    </row>
    <row r="98" spans="4:24" x14ac:dyDescent="0.15">
      <c r="E98" s="103"/>
      <c r="G98" s="104"/>
      <c r="P98"/>
      <c r="R98"/>
      <c r="V98" s="103"/>
      <c r="X98" s="104"/>
    </row>
    <row r="99" spans="4:24" x14ac:dyDescent="0.15">
      <c r="E99" s="103"/>
      <c r="G99" s="104"/>
      <c r="P99"/>
      <c r="R99"/>
      <c r="V99" s="103"/>
      <c r="X99" s="104"/>
    </row>
    <row r="100" spans="4:24" x14ac:dyDescent="0.15">
      <c r="E100" s="103"/>
      <c r="G100" s="104"/>
      <c r="P100"/>
      <c r="R100"/>
      <c r="V100" s="103"/>
      <c r="X100" s="104"/>
    </row>
    <row r="101" spans="4:24" x14ac:dyDescent="0.15">
      <c r="E101" s="103"/>
      <c r="G101" s="104"/>
      <c r="P101"/>
      <c r="R101"/>
      <c r="V101" s="103"/>
      <c r="X101" s="104"/>
    </row>
    <row r="102" spans="4:24" x14ac:dyDescent="0.15">
      <c r="M102" s="103"/>
      <c r="O102" s="104"/>
      <c r="P102"/>
      <c r="R102"/>
    </row>
    <row r="103" spans="4:24" x14ac:dyDescent="0.15">
      <c r="M103" s="103"/>
      <c r="O103" s="104"/>
      <c r="P103"/>
      <c r="R103"/>
    </row>
    <row r="104" spans="4:24" x14ac:dyDescent="0.15">
      <c r="M104" s="103"/>
      <c r="O104" s="104"/>
      <c r="P104"/>
      <c r="R104"/>
    </row>
    <row r="105" spans="4:24" x14ac:dyDescent="0.15">
      <c r="M105" s="103"/>
      <c r="O105" s="104"/>
      <c r="P105"/>
      <c r="R105"/>
    </row>
    <row r="106" spans="4:24" x14ac:dyDescent="0.15">
      <c r="M106" s="103"/>
      <c r="O106" s="104"/>
      <c r="P106"/>
      <c r="R106"/>
    </row>
    <row r="107" spans="4:24" x14ac:dyDescent="0.15">
      <c r="M107" s="103"/>
      <c r="O107" s="104"/>
      <c r="P107"/>
      <c r="R107"/>
    </row>
    <row r="108" spans="4:24" x14ac:dyDescent="0.15">
      <c r="M108" s="103"/>
      <c r="O108" s="104"/>
      <c r="P108"/>
      <c r="R108"/>
    </row>
    <row r="109" spans="4:24" x14ac:dyDescent="0.15">
      <c r="P109"/>
      <c r="R109"/>
      <c r="S109" s="103"/>
      <c r="U109" s="104"/>
    </row>
    <row r="110" spans="4:24" x14ac:dyDescent="0.15">
      <c r="P110"/>
      <c r="R110"/>
      <c r="S110" s="103"/>
      <c r="U110" s="104"/>
    </row>
    <row r="111" spans="4:24" x14ac:dyDescent="0.15">
      <c r="P111"/>
      <c r="R111"/>
      <c r="S111" s="103"/>
      <c r="U111" s="104"/>
    </row>
    <row r="112" spans="4:24" x14ac:dyDescent="0.15">
      <c r="D112" s="250" t="s">
        <v>1</v>
      </c>
      <c r="E112" s="249" t="s">
        <v>69</v>
      </c>
      <c r="F112" s="249"/>
      <c r="G112" s="272" t="s">
        <v>1</v>
      </c>
      <c r="H112" s="249" t="s">
        <v>70</v>
      </c>
      <c r="I112" s="249"/>
      <c r="O112" s="103"/>
      <c r="P112"/>
      <c r="Q112" s="104"/>
      <c r="R112"/>
    </row>
    <row r="113" spans="3:18" x14ac:dyDescent="0.15">
      <c r="D113" s="251"/>
      <c r="E113" s="194" t="s">
        <v>127</v>
      </c>
      <c r="F113" s="208" t="s">
        <v>30</v>
      </c>
      <c r="G113" s="273"/>
      <c r="H113" s="194" t="s">
        <v>127</v>
      </c>
      <c r="I113" s="198" t="s">
        <v>30</v>
      </c>
      <c r="O113" s="103"/>
      <c r="P113"/>
      <c r="Q113" s="104"/>
      <c r="R113"/>
    </row>
    <row r="114" spans="3:18" x14ac:dyDescent="0.15">
      <c r="C114" s="252" t="s">
        <v>31</v>
      </c>
      <c r="D114" s="73" t="s">
        <v>31</v>
      </c>
      <c r="E114" s="195">
        <v>14391798665</v>
      </c>
      <c r="F114" s="207">
        <v>34.992168317367707</v>
      </c>
      <c r="G114" s="75" t="s">
        <v>45</v>
      </c>
      <c r="H114" s="197">
        <v>298278234</v>
      </c>
      <c r="I114" s="199">
        <v>0.75397741242155858</v>
      </c>
      <c r="O114" s="103"/>
      <c r="P114"/>
      <c r="Q114" s="104"/>
      <c r="R114"/>
    </row>
    <row r="115" spans="3:18" ht="27" x14ac:dyDescent="0.15">
      <c r="C115" s="253" t="s">
        <v>32</v>
      </c>
      <c r="D115" s="73" t="s">
        <v>32</v>
      </c>
      <c r="E115" s="195">
        <v>394087000</v>
      </c>
      <c r="F115" s="207">
        <v>0.95818173646514715</v>
      </c>
      <c r="G115" s="75" t="s">
        <v>46</v>
      </c>
      <c r="H115" s="197">
        <v>5499536608</v>
      </c>
      <c r="I115" s="199">
        <v>13.901538592378401</v>
      </c>
      <c r="O115" s="103"/>
      <c r="P115"/>
      <c r="Q115" s="104"/>
      <c r="R115"/>
    </row>
    <row r="116" spans="3:18" ht="27" x14ac:dyDescent="0.15">
      <c r="C116" s="253" t="s">
        <v>33</v>
      </c>
      <c r="D116" s="73" t="s">
        <v>33</v>
      </c>
      <c r="E116" s="195">
        <v>9633000</v>
      </c>
      <c r="F116" s="207">
        <v>2.3421642092656604E-2</v>
      </c>
      <c r="G116" s="75" t="s">
        <v>47</v>
      </c>
      <c r="H116" s="197">
        <v>13505941947</v>
      </c>
      <c r="I116" s="199">
        <v>34.13985333410163</v>
      </c>
      <c r="O116" s="103"/>
      <c r="P116"/>
      <c r="Q116" s="104"/>
      <c r="R116"/>
    </row>
    <row r="117" spans="3:18" ht="27" x14ac:dyDescent="0.15">
      <c r="C117" s="253" t="s">
        <v>27</v>
      </c>
      <c r="D117" s="73" t="s">
        <v>27</v>
      </c>
      <c r="E117" s="195">
        <v>36963000</v>
      </c>
      <c r="F117" s="207">
        <v>8.987170732594893E-2</v>
      </c>
      <c r="G117" s="75" t="s">
        <v>48</v>
      </c>
      <c r="H117" s="197">
        <v>2996289770</v>
      </c>
      <c r="I117" s="199">
        <v>7.5739177389986381</v>
      </c>
      <c r="O117" s="103"/>
      <c r="P117"/>
      <c r="Q117" s="104"/>
      <c r="R117"/>
    </row>
    <row r="118" spans="3:18" ht="54" x14ac:dyDescent="0.15">
      <c r="C118" s="253" t="s">
        <v>101</v>
      </c>
      <c r="D118" s="118" t="s">
        <v>101</v>
      </c>
      <c r="E118" s="195">
        <v>21329000</v>
      </c>
      <c r="F118" s="207">
        <v>5.1859255080896158E-2</v>
      </c>
      <c r="G118" s="75" t="s">
        <v>49</v>
      </c>
      <c r="H118" s="197">
        <v>31349191</v>
      </c>
      <c r="I118" s="199">
        <v>7.9243401688133944E-2</v>
      </c>
      <c r="O118" s="103"/>
      <c r="P118"/>
      <c r="Q118" s="104"/>
      <c r="R118"/>
    </row>
    <row r="119" spans="3:18" ht="40.5" x14ac:dyDescent="0.15">
      <c r="C119" s="253" t="s">
        <v>102</v>
      </c>
      <c r="D119" s="118" t="s">
        <v>102</v>
      </c>
      <c r="E119" s="195">
        <v>1775914000</v>
      </c>
      <c r="F119" s="207">
        <v>4.3179510116618038</v>
      </c>
      <c r="G119" s="75" t="s">
        <v>50</v>
      </c>
      <c r="H119" s="197">
        <v>1213907391</v>
      </c>
      <c r="I119" s="199">
        <v>3.0684731544494297</v>
      </c>
      <c r="O119" s="103"/>
      <c r="P119"/>
      <c r="Q119" s="104"/>
      <c r="R119"/>
    </row>
    <row r="120" spans="3:18" ht="40.5" x14ac:dyDescent="0.15">
      <c r="C120" s="253" t="s">
        <v>34</v>
      </c>
      <c r="D120" s="73" t="s">
        <v>34</v>
      </c>
      <c r="E120" s="195">
        <v>186426284</v>
      </c>
      <c r="F120" s="207">
        <v>0.45327620684230813</v>
      </c>
      <c r="G120" s="75" t="s">
        <v>51</v>
      </c>
      <c r="H120" s="197">
        <v>2915379412</v>
      </c>
      <c r="I120" s="199">
        <v>7.3693953320336636</v>
      </c>
      <c r="O120" s="103"/>
      <c r="P120"/>
      <c r="Q120" s="104"/>
      <c r="R120"/>
    </row>
    <row r="121" spans="3:18" ht="40.5" x14ac:dyDescent="0.15">
      <c r="C121" s="253" t="s">
        <v>103</v>
      </c>
      <c r="D121" s="118" t="s">
        <v>103</v>
      </c>
      <c r="E121" s="195">
        <v>93242000</v>
      </c>
      <c r="F121" s="207">
        <v>0.22670826866017721</v>
      </c>
      <c r="G121" s="75" t="s">
        <v>52</v>
      </c>
      <c r="H121" s="197">
        <v>3299809080</v>
      </c>
      <c r="I121" s="199">
        <v>8.3411433622191939</v>
      </c>
      <c r="P121"/>
      <c r="R121"/>
    </row>
    <row r="122" spans="3:18" ht="27" x14ac:dyDescent="0.15">
      <c r="C122" s="253" t="s">
        <v>104</v>
      </c>
      <c r="D122" s="118" t="s">
        <v>104</v>
      </c>
      <c r="E122" s="195">
        <v>58202000</v>
      </c>
      <c r="F122" s="207">
        <v>0.14151213672550605</v>
      </c>
      <c r="G122" s="75" t="s">
        <v>53</v>
      </c>
      <c r="H122" s="197">
        <v>1180650205</v>
      </c>
      <c r="I122" s="199">
        <v>2.9844067889341286</v>
      </c>
      <c r="P122"/>
      <c r="R122"/>
    </row>
    <row r="123" spans="3:18" ht="27" x14ac:dyDescent="0.15">
      <c r="C123" s="254" t="s">
        <v>35</v>
      </c>
      <c r="D123" s="73" t="s">
        <v>35</v>
      </c>
      <c r="E123" s="195">
        <v>6059714000</v>
      </c>
      <c r="F123" s="207">
        <v>14.733567164108846</v>
      </c>
      <c r="G123" s="75" t="s">
        <v>54</v>
      </c>
      <c r="H123" s="197">
        <v>3903461258</v>
      </c>
      <c r="I123" s="199">
        <v>9.8670344775966523</v>
      </c>
      <c r="P123"/>
      <c r="R123"/>
    </row>
    <row r="124" spans="3:18" ht="54" x14ac:dyDescent="0.15">
      <c r="C124" s="253" t="s">
        <v>105</v>
      </c>
      <c r="D124" s="118" t="s">
        <v>105</v>
      </c>
      <c r="E124" s="195">
        <v>12931000</v>
      </c>
      <c r="F124" s="207">
        <v>3.1440387615503225E-2</v>
      </c>
      <c r="G124" s="75" t="s">
        <v>55</v>
      </c>
      <c r="H124" s="197">
        <v>1210408222</v>
      </c>
      <c r="I124" s="199">
        <v>3.0596280759706369</v>
      </c>
      <c r="P124"/>
      <c r="R124"/>
    </row>
    <row r="125" spans="3:18" ht="40.5" x14ac:dyDescent="0.15">
      <c r="C125" s="253" t="s">
        <v>106</v>
      </c>
      <c r="D125" s="118" t="s">
        <v>106</v>
      </c>
      <c r="E125" s="195">
        <v>585793607</v>
      </c>
      <c r="F125" s="207">
        <v>1.4242965019537361</v>
      </c>
      <c r="G125" s="75" t="s">
        <v>56</v>
      </c>
      <c r="H125" s="197">
        <v>3505621280</v>
      </c>
      <c r="I125" s="199">
        <v>8.8613883292079301</v>
      </c>
      <c r="P125"/>
      <c r="R125"/>
    </row>
    <row r="126" spans="3:18" ht="40.5" x14ac:dyDescent="0.15">
      <c r="C126" s="253" t="s">
        <v>107</v>
      </c>
      <c r="D126" s="118" t="s">
        <v>107</v>
      </c>
      <c r="E126" s="195">
        <v>907058532</v>
      </c>
      <c r="F126" s="207">
        <v>2.2054189031033435</v>
      </c>
      <c r="G126" s="75" t="s">
        <v>28</v>
      </c>
      <c r="H126" s="197">
        <v>0</v>
      </c>
      <c r="I126" s="199">
        <v>0</v>
      </c>
      <c r="P126"/>
      <c r="R126"/>
    </row>
    <row r="127" spans="3:18" ht="27" x14ac:dyDescent="0.15">
      <c r="C127" s="253" t="s">
        <v>36</v>
      </c>
      <c r="D127" s="73" t="s">
        <v>36</v>
      </c>
      <c r="E127" s="195">
        <v>5834949282</v>
      </c>
      <c r="F127" s="207">
        <v>14.187075024582956</v>
      </c>
      <c r="G127" s="75"/>
      <c r="H127" s="186"/>
      <c r="I127" s="200"/>
      <c r="P127"/>
      <c r="R127"/>
    </row>
    <row r="128" spans="3:18" x14ac:dyDescent="0.15">
      <c r="C128" s="253" t="s">
        <v>37</v>
      </c>
      <c r="D128" s="73" t="s">
        <v>37</v>
      </c>
      <c r="E128" s="195">
        <v>2889963288</v>
      </c>
      <c r="F128" s="207">
        <v>7.0266465060160987</v>
      </c>
      <c r="G128" s="75"/>
      <c r="H128" s="187"/>
      <c r="I128" s="201"/>
      <c r="P128"/>
      <c r="R128"/>
    </row>
    <row r="129" spans="3:18" ht="14.25" x14ac:dyDescent="0.15">
      <c r="C129" s="253" t="s">
        <v>38</v>
      </c>
      <c r="D129" s="73" t="s">
        <v>38</v>
      </c>
      <c r="E129" s="195">
        <v>278269725</v>
      </c>
      <c r="F129" s="207">
        <v>0.67658402410173135</v>
      </c>
      <c r="G129" s="75"/>
      <c r="H129" s="188"/>
      <c r="I129" s="202"/>
      <c r="P129"/>
      <c r="R129"/>
    </row>
    <row r="130" spans="3:18" ht="14.25" x14ac:dyDescent="0.15">
      <c r="C130" s="253" t="s">
        <v>67</v>
      </c>
      <c r="D130" s="73" t="s">
        <v>67</v>
      </c>
      <c r="E130" s="195">
        <v>37167577</v>
      </c>
      <c r="F130" s="207">
        <v>9.0369115119407803E-2</v>
      </c>
      <c r="G130" s="75"/>
      <c r="H130" s="188"/>
      <c r="I130" s="202"/>
      <c r="P130"/>
      <c r="R130"/>
    </row>
    <row r="131" spans="3:18" ht="14.25" x14ac:dyDescent="0.15">
      <c r="C131" s="253" t="s">
        <v>39</v>
      </c>
      <c r="D131" s="73" t="s">
        <v>39</v>
      </c>
      <c r="E131" s="195">
        <v>18901558</v>
      </c>
      <c r="F131" s="207">
        <v>4.5957181196884682E-2</v>
      </c>
      <c r="G131" s="75"/>
      <c r="H131" s="188"/>
      <c r="I131" s="202"/>
      <c r="P131"/>
      <c r="R131"/>
    </row>
    <row r="132" spans="3:18" ht="14.25" x14ac:dyDescent="0.15">
      <c r="C132" s="253" t="s">
        <v>40</v>
      </c>
      <c r="D132" s="73" t="s">
        <v>40</v>
      </c>
      <c r="E132" s="195">
        <v>1774375622</v>
      </c>
      <c r="F132" s="207">
        <v>4.3142106048395039</v>
      </c>
      <c r="G132" s="46"/>
      <c r="H132" s="188"/>
      <c r="I132" s="203"/>
      <c r="P132"/>
      <c r="R132"/>
    </row>
    <row r="133" spans="3:18" ht="14.25" x14ac:dyDescent="0.15">
      <c r="C133" s="255" t="s">
        <v>41</v>
      </c>
      <c r="D133" s="73" t="s">
        <v>41</v>
      </c>
      <c r="E133" s="195">
        <v>3089608656</v>
      </c>
      <c r="F133" s="207">
        <v>7.5120635468914978</v>
      </c>
      <c r="G133" s="46"/>
      <c r="H133" s="188"/>
      <c r="I133" s="203"/>
      <c r="P133"/>
      <c r="R133"/>
    </row>
    <row r="134" spans="3:18" ht="14.25" x14ac:dyDescent="0.15">
      <c r="C134" s="256" t="s">
        <v>42</v>
      </c>
      <c r="D134" s="73" t="s">
        <v>42</v>
      </c>
      <c r="E134" s="195">
        <v>2672300000</v>
      </c>
      <c r="F134" s="207">
        <v>6.4974207582483388</v>
      </c>
      <c r="G134" s="46"/>
      <c r="H134" s="189"/>
      <c r="I134" s="203"/>
      <c r="P134"/>
      <c r="R134"/>
    </row>
    <row r="135" spans="3:18" x14ac:dyDescent="0.15">
      <c r="D135" s="74" t="s">
        <v>43</v>
      </c>
      <c r="E135" s="196">
        <v>41128627796</v>
      </c>
      <c r="F135" s="209">
        <v>99.999999999999986</v>
      </c>
      <c r="G135" s="76" t="s">
        <v>57</v>
      </c>
      <c r="H135" s="205">
        <v>39560632598</v>
      </c>
      <c r="I135" s="204">
        <v>99.999999999999986</v>
      </c>
      <c r="P135"/>
      <c r="R135"/>
    </row>
    <row r="136" spans="3:18" x14ac:dyDescent="0.15">
      <c r="G136" s="103"/>
      <c r="I136" s="104"/>
      <c r="P136"/>
      <c r="R136"/>
    </row>
    <row r="137" spans="3:18" x14ac:dyDescent="0.15">
      <c r="G137" s="103"/>
      <c r="I137" s="104"/>
      <c r="P137"/>
      <c r="R137"/>
    </row>
    <row r="138" spans="3:18" x14ac:dyDescent="0.15">
      <c r="G138" s="103"/>
      <c r="I138" s="104"/>
      <c r="P138"/>
      <c r="R138"/>
    </row>
    <row r="139" spans="3:18" x14ac:dyDescent="0.15">
      <c r="G139" s="103"/>
      <c r="I139" s="104"/>
      <c r="P139"/>
      <c r="R139"/>
    </row>
  </sheetData>
  <sortState ref="F73:G85">
    <sortCondition descending="1" ref="G73:G85"/>
  </sortState>
  <mergeCells count="4">
    <mergeCell ref="G112:G113"/>
    <mergeCell ref="A1:J1"/>
    <mergeCell ref="F70:G71"/>
    <mergeCell ref="H70:I70"/>
  </mergeCells>
  <phoneticPr fontId="2"/>
  <pageMargins left="0.85" right="0.75" top="1" bottom="1" header="0.51200000000000001" footer="0.51200000000000001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L38"/>
  <sheetViews>
    <sheetView view="pageBreakPreview" zoomScale="90" zoomScaleNormal="80" zoomScaleSheetLayoutView="90" workbookViewId="0">
      <selection activeCell="J36" sqref="J36"/>
    </sheetView>
  </sheetViews>
  <sheetFormatPr defaultRowHeight="12" x14ac:dyDescent="0.15"/>
  <cols>
    <col min="1" max="1" width="14.75" style="4" customWidth="1"/>
    <col min="2" max="3" width="10.5" style="4" customWidth="1"/>
    <col min="4" max="4" width="11.125" style="4" customWidth="1"/>
    <col min="5" max="5" width="10.5" style="4" customWidth="1"/>
    <col min="6" max="6" width="15.75" style="4" customWidth="1"/>
    <col min="7" max="7" width="10.5" style="4" customWidth="1"/>
    <col min="8" max="8" width="11" style="4" customWidth="1"/>
    <col min="9" max="9" width="11.125" style="4" customWidth="1"/>
    <col min="10" max="10" width="10.5" style="4" customWidth="1"/>
    <col min="11" max="11" width="10.125" style="4" bestFit="1" customWidth="1"/>
    <col min="12" max="12" width="10.125" style="4" customWidth="1"/>
    <col min="13" max="16384" width="9" style="4"/>
  </cols>
  <sheetData>
    <row r="1" spans="1:12" s="2" customFormat="1" ht="27" customHeight="1" x14ac:dyDescent="0.15">
      <c r="A1" s="281" t="s">
        <v>97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2" s="2" customFormat="1" ht="10.9" customHeight="1" x14ac:dyDescent="0.15">
      <c r="A2" s="13"/>
      <c r="B2" s="19"/>
      <c r="C2" s="1"/>
      <c r="D2" s="1"/>
      <c r="E2" s="1"/>
      <c r="G2" s="20"/>
    </row>
    <row r="3" spans="1:12" s="3" customFormat="1" ht="20.25" customHeight="1" x14ac:dyDescent="0.15">
      <c r="A3" s="3" t="s">
        <v>93</v>
      </c>
      <c r="J3" s="5" t="s">
        <v>44</v>
      </c>
    </row>
    <row r="4" spans="1:12" s="18" customFormat="1" ht="32.25" customHeight="1" x14ac:dyDescent="0.15">
      <c r="A4" s="284" t="s">
        <v>1</v>
      </c>
      <c r="B4" s="282" t="s">
        <v>69</v>
      </c>
      <c r="C4" s="282"/>
      <c r="D4" s="282"/>
      <c r="E4" s="282"/>
      <c r="F4" s="272" t="s">
        <v>1</v>
      </c>
      <c r="G4" s="282" t="s">
        <v>70</v>
      </c>
      <c r="H4" s="282"/>
      <c r="I4" s="282"/>
      <c r="J4" s="282"/>
      <c r="K4" s="39"/>
      <c r="L4" s="39"/>
    </row>
    <row r="5" spans="1:12" s="18" customFormat="1" ht="32.25" customHeight="1" x14ac:dyDescent="0.15">
      <c r="A5" s="285"/>
      <c r="B5" s="137" t="s">
        <v>126</v>
      </c>
      <c r="C5" s="138" t="s">
        <v>96</v>
      </c>
      <c r="D5" s="194" t="s">
        <v>127</v>
      </c>
      <c r="E5" s="208" t="s">
        <v>30</v>
      </c>
      <c r="F5" s="273"/>
      <c r="G5" s="137" t="s">
        <v>126</v>
      </c>
      <c r="H5" s="138" t="s">
        <v>96</v>
      </c>
      <c r="I5" s="194" t="s">
        <v>127</v>
      </c>
      <c r="J5" s="198" t="s">
        <v>30</v>
      </c>
      <c r="K5" s="39"/>
      <c r="L5" s="39"/>
    </row>
    <row r="6" spans="1:12" s="18" customFormat="1" ht="32.25" customHeight="1" x14ac:dyDescent="0.15">
      <c r="A6" s="73" t="s">
        <v>31</v>
      </c>
      <c r="B6" s="69">
        <v>14569527908</v>
      </c>
      <c r="C6" s="131">
        <v>14092235427</v>
      </c>
      <c r="D6" s="195">
        <v>14391798665</v>
      </c>
      <c r="E6" s="207">
        <v>34.992168317367707</v>
      </c>
      <c r="F6" s="75" t="s">
        <v>45</v>
      </c>
      <c r="G6" s="44">
        <v>323435339</v>
      </c>
      <c r="H6" s="133">
        <v>314972212</v>
      </c>
      <c r="I6" s="197">
        <v>298278234</v>
      </c>
      <c r="J6" s="199">
        <v>0.75397741242155858</v>
      </c>
      <c r="K6" s="39"/>
      <c r="L6" s="114"/>
    </row>
    <row r="7" spans="1:12" s="18" customFormat="1" ht="32.25" customHeight="1" x14ac:dyDescent="0.15">
      <c r="A7" s="73" t="s">
        <v>32</v>
      </c>
      <c r="B7" s="69">
        <v>376343000</v>
      </c>
      <c r="C7" s="131">
        <v>394916000</v>
      </c>
      <c r="D7" s="195">
        <v>394087000</v>
      </c>
      <c r="E7" s="207">
        <v>0.95818173646514715</v>
      </c>
      <c r="F7" s="75" t="s">
        <v>46</v>
      </c>
      <c r="G7" s="44">
        <v>4999722775</v>
      </c>
      <c r="H7" s="133">
        <v>5573775023</v>
      </c>
      <c r="I7" s="197">
        <v>5499536608</v>
      </c>
      <c r="J7" s="199">
        <v>13.901538592378401</v>
      </c>
      <c r="K7" s="39"/>
      <c r="L7" s="114"/>
    </row>
    <row r="8" spans="1:12" s="18" customFormat="1" ht="32.25" customHeight="1" x14ac:dyDescent="0.15">
      <c r="A8" s="73" t="s">
        <v>33</v>
      </c>
      <c r="B8" s="69">
        <v>20384000</v>
      </c>
      <c r="C8" s="131">
        <v>16730000</v>
      </c>
      <c r="D8" s="195">
        <v>9633000</v>
      </c>
      <c r="E8" s="207">
        <v>2.3421642092656604E-2</v>
      </c>
      <c r="F8" s="75" t="s">
        <v>47</v>
      </c>
      <c r="G8" s="44">
        <v>12837625135</v>
      </c>
      <c r="H8" s="133">
        <v>12883329603</v>
      </c>
      <c r="I8" s="197">
        <v>13505941947</v>
      </c>
      <c r="J8" s="199">
        <v>34.13985333410163</v>
      </c>
      <c r="K8" s="39"/>
      <c r="L8" s="114"/>
    </row>
    <row r="9" spans="1:12" s="18" customFormat="1" ht="32.25" customHeight="1" x14ac:dyDescent="0.15">
      <c r="A9" s="73" t="s">
        <v>27</v>
      </c>
      <c r="B9" s="69">
        <v>84969000</v>
      </c>
      <c r="C9" s="131">
        <v>65031000</v>
      </c>
      <c r="D9" s="195">
        <v>36963000</v>
      </c>
      <c r="E9" s="207">
        <v>8.987170732594893E-2</v>
      </c>
      <c r="F9" s="75" t="s">
        <v>48</v>
      </c>
      <c r="G9" s="44">
        <v>3230636552</v>
      </c>
      <c r="H9" s="133">
        <v>5954607358</v>
      </c>
      <c r="I9" s="197">
        <v>2996289770</v>
      </c>
      <c r="J9" s="199">
        <v>7.5739177389986381</v>
      </c>
      <c r="K9" s="39"/>
      <c r="L9" s="114"/>
    </row>
    <row r="10" spans="1:12" s="18" customFormat="1" ht="32.25" customHeight="1" x14ac:dyDescent="0.15">
      <c r="A10" s="118" t="s">
        <v>101</v>
      </c>
      <c r="B10" s="69">
        <v>46370000</v>
      </c>
      <c r="C10" s="131">
        <v>55858000</v>
      </c>
      <c r="D10" s="195">
        <v>21329000</v>
      </c>
      <c r="E10" s="207">
        <v>5.1859255080896158E-2</v>
      </c>
      <c r="F10" s="75" t="s">
        <v>49</v>
      </c>
      <c r="G10" s="44">
        <v>123270986</v>
      </c>
      <c r="H10" s="133">
        <v>31991615</v>
      </c>
      <c r="I10" s="197">
        <v>31349191</v>
      </c>
      <c r="J10" s="199">
        <v>7.9243401688133944E-2</v>
      </c>
      <c r="K10" s="39"/>
      <c r="L10" s="114"/>
    </row>
    <row r="11" spans="1:12" s="18" customFormat="1" ht="32.25" customHeight="1" x14ac:dyDescent="0.15">
      <c r="A11" s="118" t="s">
        <v>102</v>
      </c>
      <c r="B11" s="69">
        <v>1207620000</v>
      </c>
      <c r="C11" s="131">
        <v>1990541000</v>
      </c>
      <c r="D11" s="195">
        <v>1775914000</v>
      </c>
      <c r="E11" s="207">
        <v>4.3179510116618038</v>
      </c>
      <c r="F11" s="75" t="s">
        <v>50</v>
      </c>
      <c r="G11" s="44">
        <v>1978863158</v>
      </c>
      <c r="H11" s="133">
        <v>1621960728</v>
      </c>
      <c r="I11" s="197">
        <v>1213907391</v>
      </c>
      <c r="J11" s="199">
        <v>3.0684731544494297</v>
      </c>
      <c r="K11" s="39"/>
      <c r="L11" s="114"/>
    </row>
    <row r="12" spans="1:12" s="18" customFormat="1" ht="32.25" customHeight="1" x14ac:dyDescent="0.15">
      <c r="A12" s="73" t="s">
        <v>34</v>
      </c>
      <c r="B12" s="69">
        <v>188065684</v>
      </c>
      <c r="C12" s="131">
        <v>182526699</v>
      </c>
      <c r="D12" s="195">
        <v>186426284</v>
      </c>
      <c r="E12" s="207">
        <v>0.45327620684230813</v>
      </c>
      <c r="F12" s="75" t="s">
        <v>51</v>
      </c>
      <c r="G12" s="44">
        <v>3868589848</v>
      </c>
      <c r="H12" s="133">
        <v>3346987821</v>
      </c>
      <c r="I12" s="197">
        <v>2915379412</v>
      </c>
      <c r="J12" s="199">
        <v>7.3693953320336636</v>
      </c>
      <c r="K12" s="39"/>
      <c r="L12" s="114"/>
    </row>
    <row r="13" spans="1:12" s="18" customFormat="1" ht="32.25" customHeight="1" x14ac:dyDescent="0.15">
      <c r="A13" s="118" t="s">
        <v>103</v>
      </c>
      <c r="B13" s="69">
        <v>57947000</v>
      </c>
      <c r="C13" s="131">
        <v>89746000</v>
      </c>
      <c r="D13" s="195">
        <v>93242000</v>
      </c>
      <c r="E13" s="207">
        <v>0.22670826866017721</v>
      </c>
      <c r="F13" s="75" t="s">
        <v>52</v>
      </c>
      <c r="G13" s="44">
        <v>4112494352</v>
      </c>
      <c r="H13" s="133">
        <v>3557053648</v>
      </c>
      <c r="I13" s="197">
        <v>3299809080</v>
      </c>
      <c r="J13" s="199">
        <v>8.3411433622191939</v>
      </c>
      <c r="K13" s="39"/>
      <c r="L13" s="114"/>
    </row>
    <row r="14" spans="1:12" s="18" customFormat="1" ht="32.25" customHeight="1" x14ac:dyDescent="0.15">
      <c r="A14" s="118" t="s">
        <v>104</v>
      </c>
      <c r="B14" s="69">
        <v>57312000</v>
      </c>
      <c r="C14" s="131">
        <v>57286000</v>
      </c>
      <c r="D14" s="195">
        <v>58202000</v>
      </c>
      <c r="E14" s="207">
        <v>0.14151213672550605</v>
      </c>
      <c r="F14" s="75" t="s">
        <v>53</v>
      </c>
      <c r="G14" s="44">
        <v>1169317932</v>
      </c>
      <c r="H14" s="133">
        <v>1690062746</v>
      </c>
      <c r="I14" s="197">
        <v>1180650205</v>
      </c>
      <c r="J14" s="199">
        <v>2.9844067889341286</v>
      </c>
      <c r="K14" s="39"/>
      <c r="L14" s="114"/>
    </row>
    <row r="15" spans="1:12" s="18" customFormat="1" ht="32.25" customHeight="1" x14ac:dyDescent="0.15">
      <c r="A15" s="73" t="s">
        <v>35</v>
      </c>
      <c r="B15" s="69">
        <v>6093591000</v>
      </c>
      <c r="C15" s="131">
        <v>6424098000</v>
      </c>
      <c r="D15" s="195">
        <v>6059714000</v>
      </c>
      <c r="E15" s="207">
        <v>14.733567164108846</v>
      </c>
      <c r="F15" s="75" t="s">
        <v>54</v>
      </c>
      <c r="G15" s="44">
        <v>4146908918</v>
      </c>
      <c r="H15" s="133">
        <v>3776089176</v>
      </c>
      <c r="I15" s="197">
        <v>3903461258</v>
      </c>
      <c r="J15" s="199">
        <v>9.8670344775966523</v>
      </c>
      <c r="K15" s="39"/>
      <c r="L15" s="114"/>
    </row>
    <row r="16" spans="1:12" s="18" customFormat="1" ht="32.25" customHeight="1" x14ac:dyDescent="0.15">
      <c r="A16" s="118" t="s">
        <v>105</v>
      </c>
      <c r="B16" s="69">
        <v>13098000</v>
      </c>
      <c r="C16" s="131">
        <v>13733000</v>
      </c>
      <c r="D16" s="195">
        <v>12931000</v>
      </c>
      <c r="E16" s="207">
        <v>3.1440387615503225E-2</v>
      </c>
      <c r="F16" s="75" t="s">
        <v>55</v>
      </c>
      <c r="G16" s="44">
        <v>67983402</v>
      </c>
      <c r="H16" s="133">
        <v>565326635</v>
      </c>
      <c r="I16" s="197">
        <v>1210408222</v>
      </c>
      <c r="J16" s="199">
        <v>3.0596280759706369</v>
      </c>
      <c r="K16" s="39"/>
      <c r="L16" s="114"/>
    </row>
    <row r="17" spans="1:12" s="18" customFormat="1" ht="32.25" customHeight="1" x14ac:dyDescent="0.15">
      <c r="A17" s="118" t="s">
        <v>106</v>
      </c>
      <c r="B17" s="69">
        <v>597655852</v>
      </c>
      <c r="C17" s="131">
        <v>602043742</v>
      </c>
      <c r="D17" s="195">
        <v>585793607</v>
      </c>
      <c r="E17" s="207">
        <v>1.4242965019537361</v>
      </c>
      <c r="F17" s="75" t="s">
        <v>56</v>
      </c>
      <c r="G17" s="44">
        <v>3571176127</v>
      </c>
      <c r="H17" s="133">
        <v>3489316077</v>
      </c>
      <c r="I17" s="197">
        <v>3505621280</v>
      </c>
      <c r="J17" s="199">
        <v>8.8613883292079301</v>
      </c>
      <c r="K17" s="39"/>
      <c r="L17" s="114"/>
    </row>
    <row r="18" spans="1:12" s="18" customFormat="1" ht="32.25" customHeight="1" x14ac:dyDescent="0.15">
      <c r="A18" s="118" t="s">
        <v>107</v>
      </c>
      <c r="B18" s="69">
        <v>800278236</v>
      </c>
      <c r="C18" s="131">
        <v>818011347</v>
      </c>
      <c r="D18" s="195">
        <v>907058532</v>
      </c>
      <c r="E18" s="207">
        <v>2.2054189031033435</v>
      </c>
      <c r="F18" s="75" t="s">
        <v>28</v>
      </c>
      <c r="G18" s="44">
        <v>155308</v>
      </c>
      <c r="H18" s="133">
        <v>86185</v>
      </c>
      <c r="I18" s="197">
        <v>0</v>
      </c>
      <c r="J18" s="199">
        <v>0</v>
      </c>
      <c r="K18" s="39"/>
      <c r="L18" s="114"/>
    </row>
    <row r="19" spans="1:12" s="18" customFormat="1" ht="32.25" customHeight="1" x14ac:dyDescent="0.15">
      <c r="A19" s="73" t="s">
        <v>36</v>
      </c>
      <c r="B19" s="69">
        <v>5165783838</v>
      </c>
      <c r="C19" s="131">
        <v>6578473256</v>
      </c>
      <c r="D19" s="195">
        <v>5834949282</v>
      </c>
      <c r="E19" s="207">
        <v>14.187075024582956</v>
      </c>
      <c r="F19" s="75"/>
      <c r="G19" s="71"/>
      <c r="H19" s="44"/>
      <c r="I19" s="186"/>
      <c r="J19" s="200"/>
      <c r="K19" s="39"/>
      <c r="L19" s="114"/>
    </row>
    <row r="20" spans="1:12" s="18" customFormat="1" ht="32.25" customHeight="1" x14ac:dyDescent="0.15">
      <c r="A20" s="73" t="s">
        <v>37</v>
      </c>
      <c r="B20" s="69">
        <v>3165629206</v>
      </c>
      <c r="C20" s="131">
        <v>2792627436</v>
      </c>
      <c r="D20" s="195">
        <v>2889963288</v>
      </c>
      <c r="E20" s="207">
        <v>7.0266465060160987</v>
      </c>
      <c r="F20" s="75"/>
      <c r="G20" s="42"/>
      <c r="H20" s="72"/>
      <c r="I20" s="187"/>
      <c r="J20" s="201"/>
      <c r="K20" s="39"/>
      <c r="L20" s="114"/>
    </row>
    <row r="21" spans="1:12" s="18" customFormat="1" ht="32.25" customHeight="1" x14ac:dyDescent="0.15">
      <c r="A21" s="73" t="s">
        <v>38</v>
      </c>
      <c r="B21" s="69">
        <v>239967739</v>
      </c>
      <c r="C21" s="131">
        <v>174111875</v>
      </c>
      <c r="D21" s="195">
        <v>278269725</v>
      </c>
      <c r="E21" s="207">
        <v>0.67658402410173135</v>
      </c>
      <c r="F21" s="75"/>
      <c r="G21" s="42"/>
      <c r="H21" s="72"/>
      <c r="I21" s="188"/>
      <c r="J21" s="202"/>
      <c r="K21" s="39"/>
      <c r="L21" s="114"/>
    </row>
    <row r="22" spans="1:12" s="18" customFormat="1" ht="32.25" customHeight="1" x14ac:dyDescent="0.15">
      <c r="A22" s="73" t="s">
        <v>67</v>
      </c>
      <c r="B22" s="69">
        <v>10577000</v>
      </c>
      <c r="C22" s="131">
        <v>37898523</v>
      </c>
      <c r="D22" s="195">
        <v>37167577</v>
      </c>
      <c r="E22" s="207">
        <v>9.0369115119407803E-2</v>
      </c>
      <c r="F22" s="75"/>
      <c r="G22" s="42"/>
      <c r="H22" s="72"/>
      <c r="I22" s="188"/>
      <c r="J22" s="202"/>
      <c r="K22" s="39"/>
      <c r="L22" s="114"/>
    </row>
    <row r="23" spans="1:12" s="18" customFormat="1" ht="32.25" customHeight="1" x14ac:dyDescent="0.15">
      <c r="A23" s="73" t="s">
        <v>39</v>
      </c>
      <c r="B23" s="69">
        <v>74905113</v>
      </c>
      <c r="C23" s="131">
        <v>610561431</v>
      </c>
      <c r="D23" s="195">
        <v>18901558</v>
      </c>
      <c r="E23" s="207">
        <v>4.5957181196884682E-2</v>
      </c>
      <c r="F23" s="75"/>
      <c r="G23" s="42"/>
      <c r="H23" s="72"/>
      <c r="I23" s="188"/>
      <c r="J23" s="202"/>
      <c r="K23" s="39"/>
      <c r="L23" s="114"/>
    </row>
    <row r="24" spans="1:12" s="18" customFormat="1" ht="32.25" customHeight="1" x14ac:dyDescent="0.15">
      <c r="A24" s="73" t="s">
        <v>40</v>
      </c>
      <c r="B24" s="69">
        <v>1080654849</v>
      </c>
      <c r="C24" s="131">
        <v>1366821761</v>
      </c>
      <c r="D24" s="195">
        <v>1774375622</v>
      </c>
      <c r="E24" s="207">
        <v>4.3142106048395039</v>
      </c>
      <c r="F24" s="46"/>
      <c r="G24" s="42"/>
      <c r="H24" s="72"/>
      <c r="I24" s="188"/>
      <c r="J24" s="203"/>
      <c r="K24" s="39"/>
      <c r="L24" s="114"/>
    </row>
    <row r="25" spans="1:12" s="18" customFormat="1" ht="32.25" customHeight="1" x14ac:dyDescent="0.15">
      <c r="A25" s="73" t="s">
        <v>41</v>
      </c>
      <c r="B25" s="69">
        <v>4377022168</v>
      </c>
      <c r="C25" s="131">
        <v>3717083952</v>
      </c>
      <c r="D25" s="195">
        <v>3089608656</v>
      </c>
      <c r="E25" s="207">
        <v>7.5120635468914978</v>
      </c>
      <c r="F25" s="46"/>
      <c r="G25" s="42"/>
      <c r="H25" s="72"/>
      <c r="I25" s="188"/>
      <c r="J25" s="203"/>
      <c r="K25" s="39"/>
      <c r="L25" s="114"/>
    </row>
    <row r="26" spans="1:12" s="18" customFormat="1" ht="32.25" customHeight="1" x14ac:dyDescent="0.15">
      <c r="A26" s="73" t="s">
        <v>42</v>
      </c>
      <c r="B26" s="69">
        <v>3569300000</v>
      </c>
      <c r="C26" s="131">
        <v>4499600000</v>
      </c>
      <c r="D26" s="195">
        <v>2672300000</v>
      </c>
      <c r="E26" s="207">
        <v>6.4974207582483388</v>
      </c>
      <c r="F26" s="46"/>
      <c r="G26" s="41"/>
      <c r="H26" s="72"/>
      <c r="I26" s="189"/>
      <c r="J26" s="203"/>
      <c r="K26" s="39"/>
      <c r="L26" s="114"/>
    </row>
    <row r="27" spans="1:12" s="18" customFormat="1" ht="32.25" customHeight="1" x14ac:dyDescent="0.15">
      <c r="A27" s="74" t="s">
        <v>43</v>
      </c>
      <c r="B27" s="70">
        <v>41797001593</v>
      </c>
      <c r="C27" s="132">
        <v>44579934449</v>
      </c>
      <c r="D27" s="196">
        <v>41128627796</v>
      </c>
      <c r="E27" s="209">
        <v>99.999999999999986</v>
      </c>
      <c r="F27" s="76" t="s">
        <v>57</v>
      </c>
      <c r="G27" s="136">
        <v>40430180</v>
      </c>
      <c r="H27" s="136">
        <v>42805558.827</v>
      </c>
      <c r="I27" s="205">
        <v>39560632598</v>
      </c>
      <c r="J27" s="204">
        <v>99.999999999999986</v>
      </c>
      <c r="K27" s="39"/>
      <c r="L27" s="39"/>
    </row>
    <row r="28" spans="1:12" s="18" customFormat="1" ht="32.25" customHeight="1" x14ac:dyDescent="0.15">
      <c r="A28" s="283"/>
      <c r="B28" s="283"/>
      <c r="C28" s="283"/>
      <c r="D28" s="283"/>
      <c r="E28" s="283"/>
      <c r="F28" s="77" t="s">
        <v>82</v>
      </c>
      <c r="G28" s="139">
        <v>1366822</v>
      </c>
      <c r="H28" s="139">
        <v>1774375.622</v>
      </c>
      <c r="I28" s="206">
        <v>1567995198</v>
      </c>
      <c r="J28" s="117"/>
      <c r="K28" s="39"/>
      <c r="L28" s="39"/>
    </row>
    <row r="29" spans="1:12" ht="18" customHeight="1" x14ac:dyDescent="0.15">
      <c r="A29" s="4" t="s">
        <v>108</v>
      </c>
      <c r="I29" s="116"/>
      <c r="J29" s="18"/>
    </row>
    <row r="30" spans="1:12" x14ac:dyDescent="0.15">
      <c r="C30" s="12"/>
    </row>
    <row r="31" spans="1:12" x14ac:dyDescent="0.15">
      <c r="C31" s="12"/>
    </row>
    <row r="32" spans="1:12" x14ac:dyDescent="0.15">
      <c r="C32" s="12"/>
    </row>
    <row r="33" spans="3:3" x14ac:dyDescent="0.15">
      <c r="C33" s="12"/>
    </row>
    <row r="34" spans="3:3" x14ac:dyDescent="0.15">
      <c r="C34" s="12"/>
    </row>
    <row r="35" spans="3:3" x14ac:dyDescent="0.15">
      <c r="C35" s="12"/>
    </row>
    <row r="36" spans="3:3" x14ac:dyDescent="0.15">
      <c r="C36" s="12"/>
    </row>
    <row r="37" spans="3:3" x14ac:dyDescent="0.15">
      <c r="C37" s="12"/>
    </row>
    <row r="38" spans="3:3" x14ac:dyDescent="0.15">
      <c r="C38" s="12"/>
    </row>
  </sheetData>
  <mergeCells count="6">
    <mergeCell ref="A1:J1"/>
    <mergeCell ref="F4:F5"/>
    <mergeCell ref="G4:J4"/>
    <mergeCell ref="A28:E28"/>
    <mergeCell ref="A4:A5"/>
    <mergeCell ref="B4:E4"/>
  </mergeCells>
  <phoneticPr fontId="2"/>
  <pageMargins left="0.7" right="0.7" top="0.75" bottom="0.75" header="0.3" footer="0.3"/>
  <pageSetup paperSize="9" scale="63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view="pageBreakPreview" zoomScale="90" zoomScaleNormal="80" zoomScaleSheetLayoutView="90" workbookViewId="0">
      <selection activeCell="H16" sqref="H16"/>
    </sheetView>
  </sheetViews>
  <sheetFormatPr defaultRowHeight="12" x14ac:dyDescent="0.15"/>
  <cols>
    <col min="1" max="1" width="14.75" style="4" customWidth="1"/>
    <col min="2" max="3" width="10.5" style="4" customWidth="1"/>
    <col min="4" max="4" width="11.125" style="4" customWidth="1"/>
    <col min="5" max="5" width="10.5" style="4" customWidth="1"/>
    <col min="6" max="6" width="15.75" style="4" customWidth="1"/>
    <col min="7" max="7" width="10.5" style="4" customWidth="1"/>
    <col min="8" max="8" width="11" style="4" customWidth="1"/>
    <col min="9" max="9" width="11.125" style="4" customWidth="1"/>
    <col min="10" max="10" width="10.5" style="4" customWidth="1"/>
    <col min="11" max="11" width="10.125" style="4" bestFit="1" customWidth="1"/>
    <col min="12" max="12" width="10.125" style="4" customWidth="1"/>
    <col min="13" max="16384" width="9" style="4"/>
  </cols>
  <sheetData>
    <row r="1" spans="1:12" ht="24" x14ac:dyDescent="0.15">
      <c r="A1" s="281" t="s">
        <v>99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ht="22.5" customHeight="1" x14ac:dyDescent="0.15">
      <c r="A2" s="287" t="s">
        <v>0</v>
      </c>
      <c r="B2" s="287"/>
      <c r="C2" s="3"/>
      <c r="D2" s="3"/>
      <c r="E2" s="3"/>
      <c r="F2" s="3"/>
      <c r="G2" s="3"/>
      <c r="H2" s="3"/>
      <c r="I2" s="3"/>
      <c r="J2" s="3"/>
      <c r="K2" s="3"/>
      <c r="L2" s="5" t="s">
        <v>44</v>
      </c>
    </row>
    <row r="3" spans="1:12" ht="22.5" customHeight="1" x14ac:dyDescent="0.15">
      <c r="A3" s="288" t="s">
        <v>89</v>
      </c>
      <c r="B3" s="289" t="s">
        <v>2</v>
      </c>
      <c r="C3" s="289"/>
      <c r="D3" s="289"/>
      <c r="E3" s="289"/>
      <c r="F3" s="282"/>
      <c r="G3" s="290" t="s">
        <v>91</v>
      </c>
      <c r="H3" s="289" t="s">
        <v>92</v>
      </c>
      <c r="I3" s="289"/>
      <c r="J3" s="289"/>
      <c r="K3" s="289"/>
      <c r="L3" s="282"/>
    </row>
    <row r="4" spans="1:12" ht="22.5" customHeight="1" x14ac:dyDescent="0.15">
      <c r="A4" s="288"/>
      <c r="B4" s="289" t="s">
        <v>58</v>
      </c>
      <c r="C4" s="289"/>
      <c r="D4" s="289" t="s">
        <v>59</v>
      </c>
      <c r="E4" s="289"/>
      <c r="F4" s="282"/>
      <c r="G4" s="290"/>
      <c r="H4" s="289" t="s">
        <v>58</v>
      </c>
      <c r="I4" s="289"/>
      <c r="J4" s="289" t="s">
        <v>59</v>
      </c>
      <c r="K4" s="289"/>
      <c r="L4" s="282"/>
    </row>
    <row r="5" spans="1:12" ht="22.5" customHeight="1" x14ac:dyDescent="0.15">
      <c r="A5" s="288"/>
      <c r="B5" s="269" t="s">
        <v>60</v>
      </c>
      <c r="C5" s="269" t="s">
        <v>61</v>
      </c>
      <c r="D5" s="269" t="s">
        <v>62</v>
      </c>
      <c r="E5" s="269" t="s">
        <v>60</v>
      </c>
      <c r="F5" s="270" t="s">
        <v>61</v>
      </c>
      <c r="G5" s="290"/>
      <c r="H5" s="269" t="s">
        <v>60</v>
      </c>
      <c r="I5" s="269" t="s">
        <v>61</v>
      </c>
      <c r="J5" s="269" t="s">
        <v>62</v>
      </c>
      <c r="K5" s="269" t="s">
        <v>60</v>
      </c>
      <c r="L5" s="270" t="s">
        <v>61</v>
      </c>
    </row>
    <row r="6" spans="1:12" ht="28.5" customHeight="1" x14ac:dyDescent="0.15">
      <c r="A6" s="40" t="s">
        <v>128</v>
      </c>
      <c r="B6" s="63">
        <v>41487597</v>
      </c>
      <c r="C6" s="65">
        <v>22370512</v>
      </c>
      <c r="D6" s="63">
        <v>62882420</v>
      </c>
      <c r="E6" s="63">
        <v>40495090</v>
      </c>
      <c r="F6" s="63">
        <v>22387330</v>
      </c>
      <c r="G6" s="40" t="s">
        <v>77</v>
      </c>
      <c r="H6" s="63">
        <v>41487597</v>
      </c>
      <c r="I6" s="63">
        <v>22370512</v>
      </c>
      <c r="J6" s="63">
        <v>60995878</v>
      </c>
      <c r="K6" s="63">
        <v>39326550</v>
      </c>
      <c r="L6" s="64">
        <v>21669328</v>
      </c>
    </row>
    <row r="7" spans="1:12" ht="28.5" customHeight="1" x14ac:dyDescent="0.15">
      <c r="A7" s="40">
        <v>25</v>
      </c>
      <c r="B7" s="66">
        <v>41501105781</v>
      </c>
      <c r="C7" s="67">
        <v>23105284000</v>
      </c>
      <c r="D7" s="66">
        <v>51756495291</v>
      </c>
      <c r="E7" s="66">
        <v>40717175919</v>
      </c>
      <c r="F7" s="66">
        <v>11039319372</v>
      </c>
      <c r="G7" s="40">
        <v>25</v>
      </c>
      <c r="H7" s="66">
        <v>41501105781</v>
      </c>
      <c r="I7" s="67">
        <v>23105284000</v>
      </c>
      <c r="J7" s="66">
        <v>61749324791</v>
      </c>
      <c r="K7" s="66">
        <v>39636521070</v>
      </c>
      <c r="L7" s="68">
        <v>22112803721</v>
      </c>
    </row>
    <row r="8" spans="1:12" ht="28.5" customHeight="1" x14ac:dyDescent="0.15">
      <c r="A8" s="40">
        <v>26</v>
      </c>
      <c r="B8" s="66">
        <v>42940616539</v>
      </c>
      <c r="C8" s="67">
        <v>23680893000</v>
      </c>
      <c r="D8" s="66">
        <v>65348947821</v>
      </c>
      <c r="E8" s="66">
        <v>41797001593</v>
      </c>
      <c r="F8" s="66">
        <v>23551946228</v>
      </c>
      <c r="G8" s="40">
        <v>26</v>
      </c>
      <c r="H8" s="66">
        <v>42940616539</v>
      </c>
      <c r="I8" s="67">
        <v>23680893000</v>
      </c>
      <c r="J8" s="66">
        <f>SUM(K8:L8)</f>
        <v>63031800837</v>
      </c>
      <c r="K8" s="66">
        <v>40430179832</v>
      </c>
      <c r="L8" s="68">
        <v>22601621005</v>
      </c>
    </row>
    <row r="9" spans="1:12" ht="28.5" customHeight="1" x14ac:dyDescent="0.15">
      <c r="A9" s="40">
        <v>27</v>
      </c>
      <c r="B9" s="190">
        <v>46769217</v>
      </c>
      <c r="C9" s="191">
        <v>25183526</v>
      </c>
      <c r="D9" s="190">
        <v>69663228</v>
      </c>
      <c r="E9" s="190">
        <v>44579934</v>
      </c>
      <c r="F9" s="190">
        <v>25083294</v>
      </c>
      <c r="G9" s="192">
        <v>27</v>
      </c>
      <c r="H9" s="190">
        <v>46769217</v>
      </c>
      <c r="I9" s="191">
        <v>25183526</v>
      </c>
      <c r="J9" s="190">
        <v>66760281</v>
      </c>
      <c r="K9" s="190">
        <v>42805559</v>
      </c>
      <c r="L9" s="193">
        <v>23954722</v>
      </c>
    </row>
    <row r="10" spans="1:12" ht="28.5" customHeight="1" x14ac:dyDescent="0.15">
      <c r="A10" s="215">
        <v>28</v>
      </c>
      <c r="B10" s="210">
        <v>42850529.085000001</v>
      </c>
      <c r="C10" s="214">
        <v>25103102</v>
      </c>
      <c r="D10" s="210">
        <v>66575919.071999997</v>
      </c>
      <c r="E10" s="210">
        <v>41128627.795999996</v>
      </c>
      <c r="F10" s="210">
        <v>25447291.276000001</v>
      </c>
      <c r="G10" s="215">
        <v>28</v>
      </c>
      <c r="H10" s="210">
        <v>42850529.085000001</v>
      </c>
      <c r="I10" s="214">
        <v>25103102</v>
      </c>
      <c r="J10" s="210">
        <v>63351478.172999993</v>
      </c>
      <c r="K10" s="210">
        <v>39560632.597999997</v>
      </c>
      <c r="L10" s="213">
        <v>23790845.574999999</v>
      </c>
    </row>
    <row r="11" spans="1:12" ht="22.5" customHeight="1" x14ac:dyDescent="0.15">
      <c r="A11" s="286" t="s">
        <v>109</v>
      </c>
      <c r="B11" s="286"/>
      <c r="C11" s="286"/>
      <c r="D11" s="8"/>
      <c r="E11" s="3"/>
      <c r="F11" s="119"/>
      <c r="G11" s="3"/>
      <c r="H11" s="3"/>
      <c r="I11" s="3"/>
      <c r="J11" s="8"/>
      <c r="K11" s="3"/>
      <c r="L11" s="3"/>
    </row>
    <row r="12" spans="1:12" x14ac:dyDescent="0.15">
      <c r="C12" s="12"/>
    </row>
    <row r="13" spans="1:12" x14ac:dyDescent="0.15">
      <c r="C13" s="12"/>
    </row>
    <row r="14" spans="1:12" x14ac:dyDescent="0.15">
      <c r="C14" s="12"/>
    </row>
    <row r="15" spans="1:12" x14ac:dyDescent="0.15">
      <c r="C15" s="12"/>
    </row>
    <row r="16" spans="1:12" x14ac:dyDescent="0.15">
      <c r="C16" s="12"/>
    </row>
    <row r="17" spans="3:3" x14ac:dyDescent="0.15">
      <c r="C17" s="12"/>
    </row>
    <row r="18" spans="3:3" x14ac:dyDescent="0.15">
      <c r="C18" s="12"/>
    </row>
    <row r="19" spans="3:3" x14ac:dyDescent="0.15">
      <c r="C19" s="12"/>
    </row>
    <row r="20" spans="3:3" x14ac:dyDescent="0.15">
      <c r="C20" s="12"/>
    </row>
  </sheetData>
  <mergeCells count="11">
    <mergeCell ref="A11:C11"/>
    <mergeCell ref="A1:L1"/>
    <mergeCell ref="A2:B2"/>
    <mergeCell ref="A3:A5"/>
    <mergeCell ref="B3:F3"/>
    <mergeCell ref="G3:G5"/>
    <mergeCell ref="H3:L3"/>
    <mergeCell ref="B4:C4"/>
    <mergeCell ref="D4:F4"/>
    <mergeCell ref="H4:I4"/>
    <mergeCell ref="J4:L4"/>
  </mergeCells>
  <phoneticPr fontId="2"/>
  <pageMargins left="0.7" right="0.7" top="0.75" bottom="0.75" header="0.3" footer="0.3"/>
  <pageSetup paperSize="9" scale="6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1"/>
  <sheetViews>
    <sheetView view="pageBreakPreview" zoomScale="90" zoomScaleNormal="80" zoomScaleSheetLayoutView="90" workbookViewId="0">
      <selection activeCell="G4" sqref="G4:H4"/>
    </sheetView>
  </sheetViews>
  <sheetFormatPr defaultRowHeight="12" x14ac:dyDescent="0.15"/>
  <cols>
    <col min="1" max="1" width="10.125" style="4" customWidth="1"/>
    <col min="2" max="2" width="26.75" style="4" customWidth="1"/>
    <col min="3" max="10" width="11.5" style="4" customWidth="1"/>
    <col min="11" max="11" width="11.5" style="4" bestFit="1" customWidth="1"/>
    <col min="12" max="16384" width="9" style="4"/>
  </cols>
  <sheetData>
    <row r="1" spans="1:10" s="2" customFormat="1" ht="27" customHeight="1" x14ac:dyDescent="0.15">
      <c r="B1" s="293" t="s">
        <v>98</v>
      </c>
      <c r="C1" s="293"/>
      <c r="D1" s="293"/>
      <c r="E1" s="293"/>
      <c r="F1" s="293"/>
      <c r="G1" s="293"/>
      <c r="H1" s="293"/>
      <c r="I1" s="293"/>
      <c r="J1" s="293"/>
    </row>
    <row r="2" spans="1:10" s="2" customFormat="1" ht="10.9" customHeight="1" x14ac:dyDescent="0.15">
      <c r="B2" s="7"/>
      <c r="C2" s="24"/>
      <c r="D2" s="24"/>
      <c r="E2" s="24"/>
      <c r="F2" s="24"/>
      <c r="G2" s="6"/>
      <c r="H2" s="6"/>
      <c r="I2" s="6"/>
      <c r="J2" s="6"/>
    </row>
    <row r="3" spans="1:10" s="3" customFormat="1" ht="20.25" customHeight="1" x14ac:dyDescent="0.15">
      <c r="B3" s="8" t="s">
        <v>0</v>
      </c>
      <c r="C3" s="9"/>
      <c r="D3" s="9"/>
      <c r="E3" s="9"/>
      <c r="F3" s="9"/>
      <c r="G3" s="9"/>
      <c r="H3" s="9"/>
      <c r="I3" s="9"/>
      <c r="J3" s="9" t="s">
        <v>44</v>
      </c>
    </row>
    <row r="4" spans="1:10" s="18" customFormat="1" ht="32.25" customHeight="1" x14ac:dyDescent="0.15">
      <c r="A4" s="39"/>
      <c r="B4" s="294" t="s">
        <v>90</v>
      </c>
      <c r="C4" s="291" t="s">
        <v>72</v>
      </c>
      <c r="D4" s="288"/>
      <c r="E4" s="291" t="s">
        <v>74</v>
      </c>
      <c r="F4" s="292"/>
      <c r="G4" s="291" t="s">
        <v>95</v>
      </c>
      <c r="H4" s="292"/>
      <c r="I4" s="296" t="s">
        <v>129</v>
      </c>
      <c r="J4" s="297"/>
    </row>
    <row r="5" spans="1:10" s="18" customFormat="1" ht="32.25" customHeight="1" x14ac:dyDescent="0.15">
      <c r="A5" s="39"/>
      <c r="B5" s="295"/>
      <c r="C5" s="89" t="s">
        <v>2</v>
      </c>
      <c r="D5" s="86" t="s">
        <v>3</v>
      </c>
      <c r="E5" s="89" t="s">
        <v>2</v>
      </c>
      <c r="F5" s="86" t="s">
        <v>3</v>
      </c>
      <c r="G5" s="266" t="s">
        <v>2</v>
      </c>
      <c r="H5" s="265" t="s">
        <v>3</v>
      </c>
      <c r="I5" s="211" t="s">
        <v>2</v>
      </c>
      <c r="J5" s="212" t="s">
        <v>3</v>
      </c>
    </row>
    <row r="6" spans="1:10" s="18" customFormat="1" ht="32.25" customHeight="1" x14ac:dyDescent="0.15">
      <c r="A6" s="114"/>
      <c r="B6" s="87" t="s">
        <v>4</v>
      </c>
      <c r="C6" s="90">
        <v>11933907144</v>
      </c>
      <c r="D6" s="91">
        <v>11310978635</v>
      </c>
      <c r="E6" s="123">
        <v>12076672393</v>
      </c>
      <c r="F6" s="124">
        <v>11362707094</v>
      </c>
      <c r="G6" s="123">
        <v>13591719359</v>
      </c>
      <c r="H6" s="124">
        <v>12619950962</v>
      </c>
      <c r="I6" s="218">
        <v>13800056254</v>
      </c>
      <c r="J6" s="219">
        <v>12433008983</v>
      </c>
    </row>
    <row r="7" spans="1:10" s="18" customFormat="1" ht="32.25" customHeight="1" x14ac:dyDescent="0.15">
      <c r="A7" s="114"/>
      <c r="B7" s="73" t="s">
        <v>5</v>
      </c>
      <c r="C7" s="92">
        <v>2509731435</v>
      </c>
      <c r="D7" s="93">
        <v>2442551502</v>
      </c>
      <c r="E7" s="125">
        <v>2672692725</v>
      </c>
      <c r="F7" s="126">
        <v>2606283240</v>
      </c>
      <c r="G7" s="125">
        <v>2555084668</v>
      </c>
      <c r="H7" s="126">
        <v>2527269421</v>
      </c>
      <c r="I7" s="220">
        <v>2531417516</v>
      </c>
      <c r="J7" s="221">
        <v>2489006207</v>
      </c>
    </row>
    <row r="8" spans="1:10" s="18" customFormat="1" ht="32.25" customHeight="1" x14ac:dyDescent="0.15">
      <c r="A8" s="114"/>
      <c r="B8" s="73" t="s">
        <v>6</v>
      </c>
      <c r="C8" s="92">
        <v>282720989</v>
      </c>
      <c r="D8" s="93">
        <v>271158666</v>
      </c>
      <c r="E8" s="125">
        <v>298243757</v>
      </c>
      <c r="F8" s="126">
        <v>282823778</v>
      </c>
      <c r="G8" s="125">
        <v>274410250</v>
      </c>
      <c r="H8" s="126">
        <v>265561307</v>
      </c>
      <c r="I8" s="220">
        <v>275056985</v>
      </c>
      <c r="J8" s="221">
        <v>267797900</v>
      </c>
    </row>
    <row r="9" spans="1:10" s="18" customFormat="1" ht="32.25" customHeight="1" x14ac:dyDescent="0.15">
      <c r="A9" s="114"/>
      <c r="B9" s="73" t="s">
        <v>7</v>
      </c>
      <c r="C9" s="92">
        <v>20725788</v>
      </c>
      <c r="D9" s="93">
        <v>20410312</v>
      </c>
      <c r="E9" s="125">
        <v>21151407</v>
      </c>
      <c r="F9" s="126">
        <v>20582733</v>
      </c>
      <c r="G9" s="125">
        <v>21300790</v>
      </c>
      <c r="H9" s="126">
        <v>20389397</v>
      </c>
      <c r="I9" s="220">
        <v>19381644</v>
      </c>
      <c r="J9" s="221">
        <v>18521583</v>
      </c>
    </row>
    <row r="10" spans="1:10" s="18" customFormat="1" ht="32.25" customHeight="1" x14ac:dyDescent="0.15">
      <c r="A10" s="114"/>
      <c r="B10" s="73" t="s">
        <v>8</v>
      </c>
      <c r="C10" s="92">
        <v>53328350</v>
      </c>
      <c r="D10" s="93">
        <v>52574919</v>
      </c>
      <c r="E10" s="125">
        <v>42992324</v>
      </c>
      <c r="F10" s="126">
        <v>42992324</v>
      </c>
      <c r="G10" s="267" t="s">
        <v>84</v>
      </c>
      <c r="H10" s="268" t="s">
        <v>84</v>
      </c>
      <c r="I10" s="222" t="s">
        <v>84</v>
      </c>
      <c r="J10" s="223" t="s">
        <v>84</v>
      </c>
    </row>
    <row r="11" spans="1:10" s="18" customFormat="1" ht="32.25" customHeight="1" x14ac:dyDescent="0.15">
      <c r="A11" s="114"/>
      <c r="B11" s="73" t="s">
        <v>9</v>
      </c>
      <c r="C11" s="92">
        <v>209225869</v>
      </c>
      <c r="D11" s="93">
        <v>204933909</v>
      </c>
      <c r="E11" s="125">
        <v>227478234</v>
      </c>
      <c r="F11" s="126">
        <v>224231507</v>
      </c>
      <c r="G11" s="125">
        <v>229518001</v>
      </c>
      <c r="H11" s="126">
        <v>226642404</v>
      </c>
      <c r="I11" s="220">
        <v>215213685</v>
      </c>
      <c r="J11" s="221">
        <v>213521939</v>
      </c>
    </row>
    <row r="12" spans="1:10" s="18" customFormat="1" ht="32.25" customHeight="1" x14ac:dyDescent="0.15">
      <c r="A12" s="114"/>
      <c r="B12" s="73" t="s">
        <v>68</v>
      </c>
      <c r="C12" s="92">
        <v>7019268476</v>
      </c>
      <c r="D12" s="93">
        <v>6891691064</v>
      </c>
      <c r="E12" s="125">
        <v>7250241623</v>
      </c>
      <c r="F12" s="126">
        <v>7104406446</v>
      </c>
      <c r="G12" s="125">
        <v>7466199684</v>
      </c>
      <c r="H12" s="126">
        <v>7355631246</v>
      </c>
      <c r="I12" s="220">
        <v>7632660140</v>
      </c>
      <c r="J12" s="221">
        <v>7410373461</v>
      </c>
    </row>
    <row r="13" spans="1:10" s="18" customFormat="1" ht="32.25" customHeight="1" x14ac:dyDescent="0.15">
      <c r="A13" s="114"/>
      <c r="B13" s="73" t="s">
        <v>71</v>
      </c>
      <c r="C13" s="92">
        <v>926716767</v>
      </c>
      <c r="D13" s="93">
        <v>916992156</v>
      </c>
      <c r="E13" s="125">
        <v>942754701</v>
      </c>
      <c r="F13" s="126">
        <v>938502128</v>
      </c>
      <c r="G13" s="125">
        <v>943636776</v>
      </c>
      <c r="H13" s="126">
        <v>938310307</v>
      </c>
      <c r="I13" s="220">
        <v>966396250</v>
      </c>
      <c r="J13" s="221">
        <v>951811171</v>
      </c>
    </row>
    <row r="14" spans="1:10" s="18" customFormat="1" ht="32.25" customHeight="1" x14ac:dyDescent="0.15">
      <c r="A14" s="114"/>
      <c r="B14" s="73" t="s">
        <v>63</v>
      </c>
      <c r="C14" s="92">
        <v>5667791</v>
      </c>
      <c r="D14" s="93">
        <v>1512558</v>
      </c>
      <c r="E14" s="125">
        <v>19719064</v>
      </c>
      <c r="F14" s="126">
        <v>19091755</v>
      </c>
      <c r="G14" s="125">
        <v>1424327</v>
      </c>
      <c r="H14" s="126">
        <v>966617</v>
      </c>
      <c r="I14" s="220">
        <v>7108802</v>
      </c>
      <c r="J14" s="221">
        <v>6804331</v>
      </c>
    </row>
    <row r="15" spans="1:10" s="18" customFormat="1" ht="32.25" customHeight="1" x14ac:dyDescent="0.15">
      <c r="A15" s="114"/>
      <c r="B15" s="73" t="s">
        <v>64</v>
      </c>
      <c r="C15" s="96" t="s">
        <v>66</v>
      </c>
      <c r="D15" s="96" t="s">
        <v>66</v>
      </c>
      <c r="E15" s="96" t="s">
        <v>66</v>
      </c>
      <c r="F15" s="97" t="s">
        <v>66</v>
      </c>
      <c r="G15" s="96" t="s">
        <v>66</v>
      </c>
      <c r="H15" s="97" t="s">
        <v>66</v>
      </c>
      <c r="I15" s="224" t="s">
        <v>66</v>
      </c>
      <c r="J15" s="225" t="s">
        <v>66</v>
      </c>
    </row>
    <row r="16" spans="1:10" s="18" customFormat="1" ht="32.25" customHeight="1" x14ac:dyDescent="0.15">
      <c r="A16" s="114"/>
      <c r="B16" s="73" t="s">
        <v>65</v>
      </c>
      <c r="C16" s="96" t="s">
        <v>66</v>
      </c>
      <c r="D16" s="96" t="s">
        <v>66</v>
      </c>
      <c r="E16" s="96" t="s">
        <v>66</v>
      </c>
      <c r="F16" s="97" t="s">
        <v>66</v>
      </c>
      <c r="G16" s="96" t="s">
        <v>66</v>
      </c>
      <c r="H16" s="97" t="s">
        <v>66</v>
      </c>
      <c r="I16" s="224" t="s">
        <v>66</v>
      </c>
      <c r="J16" s="225" t="s">
        <v>66</v>
      </c>
    </row>
    <row r="17" spans="1:10" s="18" customFormat="1" ht="32.25" customHeight="1" x14ac:dyDescent="0.15">
      <c r="A17" s="114"/>
      <c r="B17" s="88" t="s">
        <v>10</v>
      </c>
      <c r="C17" s="94">
        <v>22961292609</v>
      </c>
      <c r="D17" s="95">
        <v>22112803721</v>
      </c>
      <c r="E17" s="94">
        <v>23551946228</v>
      </c>
      <c r="F17" s="95">
        <v>22601621005</v>
      </c>
      <c r="G17" s="94">
        <v>25083293855</v>
      </c>
      <c r="H17" s="95">
        <v>23954721661</v>
      </c>
      <c r="I17" s="226">
        <v>25447291276</v>
      </c>
      <c r="J17" s="227">
        <v>23790845575</v>
      </c>
    </row>
    <row r="18" spans="1:10" s="18" customFormat="1" ht="32.25" customHeight="1" x14ac:dyDescent="0.15">
      <c r="A18" s="114"/>
      <c r="B18" s="8" t="s">
        <v>109</v>
      </c>
      <c r="C18" s="8"/>
      <c r="D18" s="8"/>
      <c r="E18" s="8"/>
      <c r="F18" s="8"/>
      <c r="G18" s="8"/>
      <c r="H18" s="8"/>
      <c r="I18" s="8"/>
      <c r="J18" s="8"/>
    </row>
    <row r="19" spans="1:10" s="18" customFormat="1" ht="32.25" customHeight="1" x14ac:dyDescent="0.15">
      <c r="A19" s="114"/>
    </row>
    <row r="20" spans="1:10" s="18" customFormat="1" ht="32.25" customHeight="1" x14ac:dyDescent="0.15">
      <c r="A20" s="114"/>
    </row>
    <row r="21" spans="1:10" s="18" customFormat="1" ht="32.25" customHeight="1" x14ac:dyDescent="0.15">
      <c r="A21" s="114"/>
    </row>
    <row r="22" spans="1:10" s="18" customFormat="1" ht="32.25" customHeight="1" x14ac:dyDescent="0.15">
      <c r="A22" s="114"/>
      <c r="C22" s="32"/>
    </row>
    <row r="23" spans="1:10" s="18" customFormat="1" ht="32.25" customHeight="1" x14ac:dyDescent="0.15">
      <c r="A23" s="114"/>
    </row>
    <row r="24" spans="1:10" s="18" customFormat="1" ht="32.25" customHeight="1" x14ac:dyDescent="0.15">
      <c r="A24" s="39"/>
    </row>
    <row r="25" spans="1:10" s="18" customFormat="1" ht="32.25" customHeight="1" x14ac:dyDescent="0.15">
      <c r="A25" s="39"/>
    </row>
    <row r="26" spans="1:10" ht="18" customHeight="1" x14ac:dyDescent="0.15"/>
    <row r="27" spans="1:10" ht="18" customHeight="1" x14ac:dyDescent="0.15"/>
    <row r="31" spans="1:10" ht="34.9" customHeight="1" x14ac:dyDescent="0.15">
      <c r="A31" s="102"/>
      <c r="B31" s="98"/>
    </row>
    <row r="32" spans="1:10" ht="19.899999999999999" customHeight="1" x14ac:dyDescent="0.15">
      <c r="A32" s="5"/>
      <c r="B32" s="5"/>
    </row>
    <row r="33" spans="1:2" ht="21.6" customHeight="1" x14ac:dyDescent="0.15">
      <c r="A33" s="120"/>
      <c r="B33" s="78"/>
    </row>
    <row r="34" spans="1:2" ht="21.6" customHeight="1" x14ac:dyDescent="0.15">
      <c r="A34" s="120"/>
      <c r="B34" s="78"/>
    </row>
    <row r="35" spans="1:2" ht="21.6" customHeight="1" x14ac:dyDescent="0.15">
      <c r="A35" s="120"/>
    </row>
    <row r="36" spans="1:2" ht="28.9" customHeight="1" x14ac:dyDescent="0.15">
      <c r="A36" s="121"/>
    </row>
    <row r="37" spans="1:2" ht="28.9" customHeight="1" x14ac:dyDescent="0.15">
      <c r="A37" s="121"/>
    </row>
    <row r="38" spans="1:2" ht="28.9" customHeight="1" x14ac:dyDescent="0.15">
      <c r="A38" s="122"/>
    </row>
    <row r="39" spans="1:2" ht="28.9" customHeight="1" x14ac:dyDescent="0.15">
      <c r="A39" s="122"/>
    </row>
    <row r="40" spans="1:2" ht="28.9" customHeight="1" x14ac:dyDescent="0.15">
      <c r="A40" s="62"/>
    </row>
    <row r="41" spans="1:2" ht="21.6" customHeight="1" x14ac:dyDescent="0.15">
      <c r="A41" s="3"/>
      <c r="B41" s="3"/>
    </row>
  </sheetData>
  <mergeCells count="6">
    <mergeCell ref="G4:H4"/>
    <mergeCell ref="B1:J1"/>
    <mergeCell ref="B4:B5"/>
    <mergeCell ref="C4:D4"/>
    <mergeCell ref="E4:F4"/>
    <mergeCell ref="I4:J4"/>
  </mergeCells>
  <phoneticPr fontId="2"/>
  <pageMargins left="0.7" right="0.7" top="0.75" bottom="0.75" header="0.3" footer="0.3"/>
  <pageSetup paperSize="9" scale="6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3"/>
  <sheetViews>
    <sheetView view="pageBreakPreview" zoomScale="90" zoomScaleNormal="100" zoomScaleSheetLayoutView="90" workbookViewId="0">
      <selection activeCell="H5" sqref="H5"/>
    </sheetView>
  </sheetViews>
  <sheetFormatPr defaultRowHeight="12" x14ac:dyDescent="0.15"/>
  <cols>
    <col min="1" max="1" width="13.625" style="12" customWidth="1"/>
    <col min="2" max="4" width="13.25" style="12" customWidth="1"/>
    <col min="5" max="5" width="13.25" style="231" customWidth="1"/>
    <col min="6" max="6" width="13.25" style="16" customWidth="1"/>
    <col min="7" max="8" width="13.25" style="12" customWidth="1"/>
    <col min="9" max="9" width="13.25" style="231" customWidth="1"/>
    <col min="10" max="10" width="8.875" style="12" customWidth="1"/>
    <col min="11" max="16384" width="9" style="12"/>
  </cols>
  <sheetData>
    <row r="1" spans="1:10" s="16" customFormat="1" ht="28.5" customHeight="1" x14ac:dyDescent="0.15">
      <c r="A1" s="305" t="s">
        <v>100</v>
      </c>
      <c r="B1" s="305"/>
      <c r="C1" s="305"/>
      <c r="D1" s="305"/>
      <c r="E1" s="305"/>
      <c r="F1" s="305"/>
      <c r="G1" s="305"/>
      <c r="H1" s="305"/>
      <c r="I1" s="305"/>
    </row>
    <row r="2" spans="1:10" s="16" customFormat="1" ht="17.25" customHeight="1" x14ac:dyDescent="0.15">
      <c r="A2" s="27"/>
      <c r="D2" s="12"/>
      <c r="E2" s="228"/>
      <c r="G2" s="12"/>
      <c r="H2" s="12"/>
      <c r="I2" s="228"/>
    </row>
    <row r="3" spans="1:10" ht="15" customHeight="1" x14ac:dyDescent="0.15">
      <c r="A3" s="17" t="s">
        <v>0</v>
      </c>
      <c r="F3" s="37"/>
      <c r="G3" s="37"/>
      <c r="H3" s="302" t="s">
        <v>130</v>
      </c>
      <c r="I3" s="302"/>
    </row>
    <row r="4" spans="1:10" ht="23.25" customHeight="1" x14ac:dyDescent="0.15">
      <c r="A4" s="303" t="s">
        <v>86</v>
      </c>
      <c r="B4" s="298" t="s">
        <v>87</v>
      </c>
      <c r="C4" s="299"/>
      <c r="D4" s="299"/>
      <c r="E4" s="300"/>
      <c r="F4" s="301" t="s">
        <v>88</v>
      </c>
      <c r="G4" s="299"/>
      <c r="H4" s="299"/>
      <c r="I4" s="299"/>
      <c r="J4" s="31"/>
    </row>
    <row r="5" spans="1:10" s="15" customFormat="1" ht="23.25" customHeight="1" x14ac:dyDescent="0.15">
      <c r="A5" s="304"/>
      <c r="B5" s="38" t="s">
        <v>73</v>
      </c>
      <c r="C5" s="43" t="s">
        <v>75</v>
      </c>
      <c r="D5" s="245" t="s">
        <v>96</v>
      </c>
      <c r="E5" s="232" t="s">
        <v>131</v>
      </c>
      <c r="F5" s="38" t="s">
        <v>73</v>
      </c>
      <c r="G5" s="43" t="s">
        <v>126</v>
      </c>
      <c r="H5" s="43" t="s">
        <v>96</v>
      </c>
      <c r="I5" s="229" t="s">
        <v>131</v>
      </c>
    </row>
    <row r="6" spans="1:10" ht="23.25" customHeight="1" x14ac:dyDescent="0.15">
      <c r="A6" s="28" t="s">
        <v>11</v>
      </c>
      <c r="B6" s="11">
        <v>15903556</v>
      </c>
      <c r="C6" s="127">
        <v>15925343</v>
      </c>
      <c r="D6" s="246">
        <v>15243471</v>
      </c>
      <c r="E6" s="236">
        <v>15430801.812000001</v>
      </c>
      <c r="F6" s="100">
        <v>14362744</v>
      </c>
      <c r="G6" s="33">
        <v>14569528</v>
      </c>
      <c r="H6" s="243">
        <v>14092236</v>
      </c>
      <c r="I6" s="239">
        <v>14391798.664999999</v>
      </c>
    </row>
    <row r="7" spans="1:10" ht="23.25" customHeight="1" x14ac:dyDescent="0.15">
      <c r="A7" s="29" t="s">
        <v>12</v>
      </c>
      <c r="B7" s="11">
        <v>14356394</v>
      </c>
      <c r="C7" s="127">
        <v>14570407</v>
      </c>
      <c r="D7" s="246">
        <v>14040291</v>
      </c>
      <c r="E7" s="236">
        <v>14400705.705999998</v>
      </c>
      <c r="F7" s="11">
        <v>13998777</v>
      </c>
      <c r="G7" s="34">
        <v>14238420</v>
      </c>
      <c r="H7" s="127">
        <v>13771184</v>
      </c>
      <c r="I7" s="240">
        <v>14122600.136</v>
      </c>
    </row>
    <row r="8" spans="1:10" ht="23.25" customHeight="1" x14ac:dyDescent="0.15">
      <c r="A8" s="29" t="s">
        <v>13</v>
      </c>
      <c r="B8" s="11">
        <v>1547162</v>
      </c>
      <c r="C8" s="127">
        <v>1354936</v>
      </c>
      <c r="D8" s="246">
        <v>1203180</v>
      </c>
      <c r="E8" s="236">
        <v>1030096.1060000001</v>
      </c>
      <c r="F8" s="11">
        <v>363967</v>
      </c>
      <c r="G8" s="34">
        <v>331108</v>
      </c>
      <c r="H8" s="127">
        <v>321052</v>
      </c>
      <c r="I8" s="240">
        <v>269198.52900000004</v>
      </c>
    </row>
    <row r="9" spans="1:10" ht="23.25" customHeight="1" x14ac:dyDescent="0.15">
      <c r="A9" s="29"/>
      <c r="B9" s="11"/>
      <c r="C9" s="128"/>
      <c r="D9" s="246"/>
      <c r="E9" s="236"/>
      <c r="F9" s="11"/>
      <c r="G9" s="34"/>
      <c r="H9" s="128"/>
      <c r="I9" s="240"/>
    </row>
    <row r="10" spans="1:10" ht="23.25" customHeight="1" x14ac:dyDescent="0.15">
      <c r="A10" s="29" t="s">
        <v>14</v>
      </c>
      <c r="B10" s="11">
        <v>6603892</v>
      </c>
      <c r="C10" s="127">
        <v>6726038</v>
      </c>
      <c r="D10" s="246">
        <v>6251727</v>
      </c>
      <c r="E10" s="236">
        <v>6392530.7230000002</v>
      </c>
      <c r="F10" s="11">
        <v>6035017</v>
      </c>
      <c r="G10" s="34">
        <v>6251863</v>
      </c>
      <c r="H10" s="127">
        <v>5873683</v>
      </c>
      <c r="I10" s="240">
        <v>6058726.9210000001</v>
      </c>
    </row>
    <row r="11" spans="1:10" ht="23.25" customHeight="1" x14ac:dyDescent="0.15">
      <c r="A11" s="29" t="s">
        <v>15</v>
      </c>
      <c r="B11" s="11">
        <v>5176815</v>
      </c>
      <c r="C11" s="127">
        <v>5201398</v>
      </c>
      <c r="D11" s="246">
        <v>4980768</v>
      </c>
      <c r="E11" s="236">
        <v>5053867.8370000003</v>
      </c>
      <c r="F11" s="11">
        <v>4637170</v>
      </c>
      <c r="G11" s="34">
        <v>4759085</v>
      </c>
      <c r="H11" s="127">
        <v>4630016</v>
      </c>
      <c r="I11" s="240">
        <v>4747004.5010000002</v>
      </c>
    </row>
    <row r="12" spans="1:10" ht="23.25" customHeight="1" x14ac:dyDescent="0.15">
      <c r="A12" s="29" t="s">
        <v>16</v>
      </c>
      <c r="B12" s="11">
        <v>4629219</v>
      </c>
      <c r="C12" s="127">
        <v>4737320</v>
      </c>
      <c r="D12" s="246">
        <v>4583749</v>
      </c>
      <c r="E12" s="236">
        <v>4734535.5980000002</v>
      </c>
      <c r="F12" s="11">
        <v>4499815</v>
      </c>
      <c r="G12" s="34">
        <v>4620689</v>
      </c>
      <c r="H12" s="127">
        <v>4505721</v>
      </c>
      <c r="I12" s="240">
        <v>4648980.7910000002</v>
      </c>
    </row>
    <row r="13" spans="1:10" ht="23.25" customHeight="1" x14ac:dyDescent="0.15">
      <c r="A13" s="29" t="s">
        <v>17</v>
      </c>
      <c r="B13" s="11">
        <v>547596</v>
      </c>
      <c r="C13" s="127">
        <v>464078</v>
      </c>
      <c r="D13" s="246">
        <v>397019</v>
      </c>
      <c r="E13" s="236">
        <v>319332.239</v>
      </c>
      <c r="F13" s="11">
        <v>137355</v>
      </c>
      <c r="G13" s="34">
        <v>138396</v>
      </c>
      <c r="H13" s="127">
        <v>124295</v>
      </c>
      <c r="I13" s="240">
        <v>98023.71</v>
      </c>
    </row>
    <row r="14" spans="1:10" ht="23.25" customHeight="1" x14ac:dyDescent="0.15">
      <c r="A14" s="29" t="s">
        <v>18</v>
      </c>
      <c r="B14" s="11">
        <v>1427077</v>
      </c>
      <c r="C14" s="127">
        <v>1524640</v>
      </c>
      <c r="D14" s="246">
        <v>1270959</v>
      </c>
      <c r="E14" s="236">
        <v>1338662.8859999999</v>
      </c>
      <c r="F14" s="11">
        <v>1397847</v>
      </c>
      <c r="G14" s="34">
        <v>1492778</v>
      </c>
      <c r="H14" s="127">
        <v>1243667</v>
      </c>
      <c r="I14" s="240">
        <v>1311722.42</v>
      </c>
    </row>
    <row r="15" spans="1:10" ht="23.25" customHeight="1" x14ac:dyDescent="0.15">
      <c r="A15" s="29" t="s">
        <v>16</v>
      </c>
      <c r="B15" s="11">
        <v>1399406</v>
      </c>
      <c r="C15" s="127">
        <v>1498554</v>
      </c>
      <c r="D15" s="246">
        <v>1242947</v>
      </c>
      <c r="E15" s="236">
        <v>1314315.7</v>
      </c>
      <c r="F15" s="11">
        <v>1392856</v>
      </c>
      <c r="G15" s="34">
        <v>1488279</v>
      </c>
      <c r="H15" s="127">
        <v>1233590</v>
      </c>
      <c r="I15" s="240">
        <v>1306735.6499999999</v>
      </c>
    </row>
    <row r="16" spans="1:10" ht="23.25" customHeight="1" x14ac:dyDescent="0.15">
      <c r="A16" s="29" t="s">
        <v>17</v>
      </c>
      <c r="B16" s="11">
        <v>27671</v>
      </c>
      <c r="C16" s="127">
        <v>26086</v>
      </c>
      <c r="D16" s="246">
        <v>28012</v>
      </c>
      <c r="E16" s="236">
        <v>24347.186000000002</v>
      </c>
      <c r="F16" s="11">
        <v>4991</v>
      </c>
      <c r="G16" s="34">
        <v>4499</v>
      </c>
      <c r="H16" s="127">
        <v>10077</v>
      </c>
      <c r="I16" s="240">
        <v>4986.7700000000004</v>
      </c>
    </row>
    <row r="17" spans="1:9" ht="23.25" customHeight="1" x14ac:dyDescent="0.15">
      <c r="A17" s="29" t="s">
        <v>19</v>
      </c>
      <c r="B17" s="11">
        <v>7380307</v>
      </c>
      <c r="C17" s="127">
        <v>7310606</v>
      </c>
      <c r="D17" s="246">
        <v>7130513</v>
      </c>
      <c r="E17" s="236">
        <v>7149002.3609999996</v>
      </c>
      <c r="F17" s="11">
        <v>6558873</v>
      </c>
      <c r="G17" s="34">
        <v>6566790</v>
      </c>
      <c r="H17" s="127">
        <v>6479342</v>
      </c>
      <c r="I17" s="240">
        <v>6652667.6770000001</v>
      </c>
    </row>
    <row r="18" spans="1:9" ht="23.25" customHeight="1" x14ac:dyDescent="0.15">
      <c r="A18" s="29" t="s">
        <v>20</v>
      </c>
      <c r="B18" s="11">
        <v>7363427</v>
      </c>
      <c r="C18" s="127">
        <v>7293694</v>
      </c>
      <c r="D18" s="246">
        <v>7112840</v>
      </c>
      <c r="E18" s="236">
        <v>7131177.9610000001</v>
      </c>
      <c r="F18" s="11">
        <v>6541993</v>
      </c>
      <c r="G18" s="34">
        <v>6549878</v>
      </c>
      <c r="H18" s="127">
        <v>6461669</v>
      </c>
      <c r="I18" s="240">
        <v>6544843.2769999998</v>
      </c>
    </row>
    <row r="19" spans="1:9" ht="23.25" customHeight="1" x14ac:dyDescent="0.15">
      <c r="A19" s="29" t="s">
        <v>16</v>
      </c>
      <c r="B19" s="11">
        <v>6539692</v>
      </c>
      <c r="C19" s="127">
        <v>6563141</v>
      </c>
      <c r="D19" s="246">
        <v>6457038</v>
      </c>
      <c r="E19" s="236">
        <v>6554373.5999999996</v>
      </c>
      <c r="F19" s="11">
        <v>6354344</v>
      </c>
      <c r="G19" s="34">
        <v>6391476</v>
      </c>
      <c r="H19" s="127">
        <v>6304981</v>
      </c>
      <c r="I19" s="240">
        <v>6403788.642</v>
      </c>
    </row>
    <row r="20" spans="1:9" ht="23.25" customHeight="1" x14ac:dyDescent="0.15">
      <c r="A20" s="29" t="s">
        <v>17</v>
      </c>
      <c r="B20" s="11">
        <v>823735</v>
      </c>
      <c r="C20" s="127">
        <v>730553</v>
      </c>
      <c r="D20" s="246">
        <v>655802</v>
      </c>
      <c r="E20" s="236">
        <v>576804.36100000003</v>
      </c>
      <c r="F20" s="11">
        <v>187649</v>
      </c>
      <c r="G20" s="34">
        <v>158402</v>
      </c>
      <c r="H20" s="127">
        <v>156688</v>
      </c>
      <c r="I20" s="240">
        <v>141054.63500000001</v>
      </c>
    </row>
    <row r="21" spans="1:9" ht="23.25" customHeight="1" x14ac:dyDescent="0.15">
      <c r="A21" s="29" t="s">
        <v>21</v>
      </c>
      <c r="B21" s="11">
        <v>16880</v>
      </c>
      <c r="C21" s="127">
        <v>16912</v>
      </c>
      <c r="D21" s="246">
        <v>17673</v>
      </c>
      <c r="E21" s="236">
        <v>17824.400000000001</v>
      </c>
      <c r="F21" s="11">
        <v>16880</v>
      </c>
      <c r="G21" s="34">
        <v>16912</v>
      </c>
      <c r="H21" s="127">
        <v>17673</v>
      </c>
      <c r="I21" s="240">
        <v>17824.400000000001</v>
      </c>
    </row>
    <row r="22" spans="1:9" ht="23.25" customHeight="1" x14ac:dyDescent="0.15">
      <c r="A22" s="29" t="s">
        <v>22</v>
      </c>
      <c r="B22" s="11">
        <v>235571</v>
      </c>
      <c r="C22" s="127">
        <v>239652</v>
      </c>
      <c r="D22" s="246">
        <v>245711</v>
      </c>
      <c r="E22" s="236">
        <v>293737.01</v>
      </c>
      <c r="F22" s="11">
        <v>207036</v>
      </c>
      <c r="G22" s="34">
        <v>212598</v>
      </c>
      <c r="H22" s="127">
        <v>219311</v>
      </c>
      <c r="I22" s="240">
        <v>263693.60399999999</v>
      </c>
    </row>
    <row r="23" spans="1:9" ht="23.25" customHeight="1" x14ac:dyDescent="0.15">
      <c r="A23" s="29" t="s">
        <v>16</v>
      </c>
      <c r="B23" s="11">
        <v>210098</v>
      </c>
      <c r="C23" s="127">
        <v>215743</v>
      </c>
      <c r="D23" s="246">
        <v>222075</v>
      </c>
      <c r="E23" s="236">
        <v>270252.7</v>
      </c>
      <c r="F23" s="11">
        <v>201587</v>
      </c>
      <c r="G23" s="34">
        <v>207584</v>
      </c>
      <c r="H23" s="127">
        <v>213982</v>
      </c>
      <c r="I23" s="240">
        <v>258640.57</v>
      </c>
    </row>
    <row r="24" spans="1:9" ht="23.25" customHeight="1" x14ac:dyDescent="0.15">
      <c r="A24" s="29" t="s">
        <v>17</v>
      </c>
      <c r="B24" s="11">
        <v>25473</v>
      </c>
      <c r="C24" s="127">
        <v>23909</v>
      </c>
      <c r="D24" s="246">
        <v>23636</v>
      </c>
      <c r="E24" s="236">
        <v>23484.31</v>
      </c>
      <c r="F24" s="11">
        <v>5449</v>
      </c>
      <c r="G24" s="34">
        <v>5014</v>
      </c>
      <c r="H24" s="127">
        <v>5329</v>
      </c>
      <c r="I24" s="240">
        <v>5053.0339999999997</v>
      </c>
    </row>
    <row r="25" spans="1:9" ht="23.25" customHeight="1" x14ac:dyDescent="0.15">
      <c r="A25" s="29" t="s">
        <v>23</v>
      </c>
      <c r="B25" s="11">
        <v>753548</v>
      </c>
      <c r="C25" s="127">
        <v>729547</v>
      </c>
      <c r="D25" s="246">
        <v>722788</v>
      </c>
      <c r="E25" s="236">
        <v>707323.50800000003</v>
      </c>
      <c r="F25" s="11">
        <v>753548</v>
      </c>
      <c r="G25" s="34">
        <v>729547</v>
      </c>
      <c r="H25" s="127">
        <v>722788</v>
      </c>
      <c r="I25" s="240">
        <v>707323.50800000003</v>
      </c>
    </row>
    <row r="26" spans="1:9" ht="23.25" customHeight="1" x14ac:dyDescent="0.15">
      <c r="A26" s="29" t="s">
        <v>29</v>
      </c>
      <c r="B26" s="11">
        <v>1200</v>
      </c>
      <c r="C26" s="127">
        <v>1115</v>
      </c>
      <c r="D26" s="246">
        <v>1065</v>
      </c>
      <c r="E26" s="236">
        <v>613</v>
      </c>
      <c r="F26" s="11">
        <v>1200</v>
      </c>
      <c r="G26" s="34">
        <v>1115</v>
      </c>
      <c r="H26" s="127">
        <v>1065</v>
      </c>
      <c r="I26" s="240">
        <v>613</v>
      </c>
    </row>
    <row r="27" spans="1:9" ht="23.25" customHeight="1" x14ac:dyDescent="0.15">
      <c r="A27" s="29" t="s">
        <v>16</v>
      </c>
      <c r="B27" s="11">
        <v>1200</v>
      </c>
      <c r="C27" s="127">
        <v>1115</v>
      </c>
      <c r="D27" s="246">
        <v>1065</v>
      </c>
      <c r="E27" s="236">
        <v>613</v>
      </c>
      <c r="F27" s="11">
        <v>1200</v>
      </c>
      <c r="G27" s="34">
        <v>1115</v>
      </c>
      <c r="H27" s="127">
        <v>1065</v>
      </c>
      <c r="I27" s="240">
        <v>613</v>
      </c>
    </row>
    <row r="28" spans="1:9" ht="23.25" customHeight="1" x14ac:dyDescent="0.15">
      <c r="A28" s="29" t="s">
        <v>17</v>
      </c>
      <c r="B28" s="14" t="s">
        <v>66</v>
      </c>
      <c r="C28" s="129" t="s">
        <v>84</v>
      </c>
      <c r="D28" s="247" t="s">
        <v>84</v>
      </c>
      <c r="E28" s="237" t="s">
        <v>132</v>
      </c>
      <c r="F28" s="14" t="s">
        <v>66</v>
      </c>
      <c r="G28" s="35" t="s">
        <v>66</v>
      </c>
      <c r="H28" s="129" t="s">
        <v>66</v>
      </c>
      <c r="I28" s="241" t="s">
        <v>66</v>
      </c>
    </row>
    <row r="29" spans="1:9" ht="23.25" customHeight="1" x14ac:dyDescent="0.15">
      <c r="A29" s="29" t="s">
        <v>24</v>
      </c>
      <c r="B29" s="14" t="s">
        <v>66</v>
      </c>
      <c r="C29" s="129" t="s">
        <v>84</v>
      </c>
      <c r="D29" s="247">
        <v>153</v>
      </c>
      <c r="E29" s="237" t="s">
        <v>134</v>
      </c>
      <c r="F29" s="14" t="s">
        <v>66</v>
      </c>
      <c r="G29" s="35" t="s">
        <v>66</v>
      </c>
      <c r="H29" s="129">
        <v>153</v>
      </c>
      <c r="I29" s="241" t="s">
        <v>134</v>
      </c>
    </row>
    <row r="30" spans="1:9" ht="23.25" customHeight="1" x14ac:dyDescent="0.15">
      <c r="A30" s="29" t="s">
        <v>16</v>
      </c>
      <c r="B30" s="14" t="s">
        <v>66</v>
      </c>
      <c r="C30" s="129" t="s">
        <v>84</v>
      </c>
      <c r="D30" s="247">
        <v>153</v>
      </c>
      <c r="E30" s="237" t="s">
        <v>134</v>
      </c>
      <c r="F30" s="14" t="s">
        <v>66</v>
      </c>
      <c r="G30" s="35" t="s">
        <v>66</v>
      </c>
      <c r="H30" s="129">
        <v>153</v>
      </c>
      <c r="I30" s="241" t="s">
        <v>135</v>
      </c>
    </row>
    <row r="31" spans="1:9" ht="23.25" customHeight="1" x14ac:dyDescent="0.15">
      <c r="A31" s="29" t="s">
        <v>17</v>
      </c>
      <c r="B31" s="14" t="s">
        <v>66</v>
      </c>
      <c r="C31" s="129" t="s">
        <v>84</v>
      </c>
      <c r="D31" s="247" t="s">
        <v>84</v>
      </c>
      <c r="E31" s="237" t="s">
        <v>132</v>
      </c>
      <c r="F31" s="14" t="s">
        <v>66</v>
      </c>
      <c r="G31" s="35" t="s">
        <v>66</v>
      </c>
      <c r="H31" s="129" t="s">
        <v>66</v>
      </c>
      <c r="I31" s="241" t="s">
        <v>66</v>
      </c>
    </row>
    <row r="32" spans="1:9" ht="23.25" customHeight="1" x14ac:dyDescent="0.15">
      <c r="A32" s="29" t="s">
        <v>25</v>
      </c>
      <c r="B32" s="14">
        <v>917201</v>
      </c>
      <c r="C32" s="129">
        <v>907673</v>
      </c>
      <c r="D32" s="247">
        <v>881226</v>
      </c>
      <c r="E32" s="237">
        <v>877811.21</v>
      </c>
      <c r="F32" s="11">
        <v>795233</v>
      </c>
      <c r="G32" s="34">
        <v>796903</v>
      </c>
      <c r="H32" s="127">
        <v>785606</v>
      </c>
      <c r="I32" s="240">
        <v>788989.95499999996</v>
      </c>
    </row>
    <row r="33" spans="1:9" ht="23.25" customHeight="1" x14ac:dyDescent="0.15">
      <c r="A33" s="29" t="s">
        <v>16</v>
      </c>
      <c r="B33" s="14">
        <v>794514</v>
      </c>
      <c r="C33" s="129">
        <v>797363</v>
      </c>
      <c r="D33" s="247">
        <v>782515</v>
      </c>
      <c r="E33" s="237">
        <v>791683.2</v>
      </c>
      <c r="F33" s="14">
        <v>766710</v>
      </c>
      <c r="G33" s="35">
        <v>772106</v>
      </c>
      <c r="H33" s="129">
        <v>760943</v>
      </c>
      <c r="I33" s="241">
        <v>768909.57499999995</v>
      </c>
    </row>
    <row r="34" spans="1:9" ht="23.25" customHeight="1" x14ac:dyDescent="0.15">
      <c r="A34" s="29" t="s">
        <v>17</v>
      </c>
      <c r="B34" s="11">
        <v>122687</v>
      </c>
      <c r="C34" s="127">
        <v>110310</v>
      </c>
      <c r="D34" s="246">
        <v>98711</v>
      </c>
      <c r="E34" s="236">
        <v>86128.01</v>
      </c>
      <c r="F34" s="11">
        <v>28523</v>
      </c>
      <c r="G34" s="34">
        <v>24797</v>
      </c>
      <c r="H34" s="127">
        <v>24663</v>
      </c>
      <c r="I34" s="240">
        <v>20080.38</v>
      </c>
    </row>
    <row r="35" spans="1:9" ht="23.25" customHeight="1" x14ac:dyDescent="0.15">
      <c r="A35" s="30" t="s">
        <v>26</v>
      </c>
      <c r="B35" s="37">
        <v>11837</v>
      </c>
      <c r="C35" s="130">
        <v>10712</v>
      </c>
      <c r="D35" s="248">
        <v>10288</v>
      </c>
      <c r="E35" s="238">
        <v>9784</v>
      </c>
      <c r="F35" s="101">
        <v>11837</v>
      </c>
      <c r="G35" s="36">
        <v>10712</v>
      </c>
      <c r="H35" s="244">
        <v>10288</v>
      </c>
      <c r="I35" s="242">
        <v>9784</v>
      </c>
    </row>
    <row r="36" spans="1:9" s="23" customFormat="1" ht="15" customHeight="1" x14ac:dyDescent="0.15">
      <c r="A36" s="21" t="s">
        <v>110</v>
      </c>
      <c r="B36" s="22"/>
      <c r="C36" s="22"/>
      <c r="D36" s="22"/>
      <c r="E36" s="233"/>
      <c r="F36" s="45"/>
      <c r="G36" s="21"/>
      <c r="H36" s="21"/>
      <c r="I36" s="230"/>
    </row>
    <row r="37" spans="1:9" ht="20.25" customHeight="1" x14ac:dyDescent="0.15">
      <c r="A37" s="11"/>
      <c r="B37" s="14"/>
      <c r="C37" s="14"/>
      <c r="D37" s="14"/>
      <c r="E37" s="234"/>
    </row>
    <row r="38" spans="1:9" ht="20.25" customHeight="1" x14ac:dyDescent="0.15">
      <c r="A38" s="11"/>
      <c r="B38" s="14"/>
      <c r="C38" s="14"/>
      <c r="D38" s="14"/>
      <c r="E38" s="234"/>
    </row>
    <row r="39" spans="1:9" ht="20.25" customHeight="1" x14ac:dyDescent="0.15">
      <c r="A39" s="11"/>
      <c r="B39" s="14"/>
      <c r="C39" s="14"/>
      <c r="D39" s="14"/>
      <c r="E39" s="234"/>
    </row>
    <row r="40" spans="1:9" ht="20.25" customHeight="1" x14ac:dyDescent="0.15">
      <c r="A40" s="11"/>
      <c r="B40" s="14"/>
      <c r="C40" s="14"/>
      <c r="D40" s="14"/>
      <c r="E40" s="234"/>
    </row>
    <row r="41" spans="1:9" ht="20.25" customHeight="1" x14ac:dyDescent="0.15">
      <c r="A41" s="25"/>
      <c r="B41" s="26"/>
      <c r="C41" s="26"/>
      <c r="D41" s="26"/>
      <c r="E41" s="235"/>
    </row>
    <row r="42" spans="1:9" ht="20.25" customHeight="1" x14ac:dyDescent="0.15">
      <c r="A42" s="25"/>
      <c r="B42" s="26"/>
      <c r="C42" s="26"/>
      <c r="D42" s="26"/>
      <c r="E42" s="235"/>
    </row>
    <row r="43" spans="1:9" ht="20.25" customHeight="1" x14ac:dyDescent="0.15">
      <c r="A43" s="25"/>
      <c r="B43" s="26"/>
      <c r="C43" s="26"/>
      <c r="D43" s="26"/>
      <c r="E43" s="235"/>
    </row>
  </sheetData>
  <mergeCells count="5">
    <mergeCell ref="B4:E4"/>
    <mergeCell ref="F4:I4"/>
    <mergeCell ref="H3:I3"/>
    <mergeCell ref="A4:A5"/>
    <mergeCell ref="A1:I1"/>
  </mergeCells>
  <phoneticPr fontId="2"/>
  <pageMargins left="0.81" right="0.78740157480314965" top="0.78740157480314965" bottom="0.78740157480314965" header="0.51181102362204722" footer="0.51181102362204722"/>
  <pageSetup paperSize="9" scale="68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12 財政</vt:lpstr>
      <vt:lpstr>23表 一般会計歳入歳出決算額の推移</vt:lpstr>
      <vt:lpstr>24表 平成27年度一般会計歳入歳出決算額内訳</vt:lpstr>
      <vt:lpstr>12‐1 一般会計・款別歳入歳出決算額</vt:lpstr>
      <vt:lpstr>12-2 年度別歳入歳出総額</vt:lpstr>
      <vt:lpstr>12‐3 特別会計・歳入歳出決算額</vt:lpstr>
      <vt:lpstr>12‐4 市税調定額及び収入額</vt:lpstr>
      <vt:lpstr>'12 財政'!Print_Area</vt:lpstr>
      <vt:lpstr>'12‐4 市税調定額及び収入額'!Print_Area</vt:lpstr>
      <vt:lpstr>'23表 一般会計歳入歳出決算額の推移'!Print_Area</vt:lpstr>
      <vt:lpstr>'24表 平成27年度一般会計歳入歳出決算額内訳'!Print_Area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髙津戸　香</dc:creator>
  <cp:lastModifiedBy>鈴木　希</cp:lastModifiedBy>
  <cp:lastPrinted>2018-03-02T09:59:23Z</cp:lastPrinted>
  <dcterms:created xsi:type="dcterms:W3CDTF">1997-01-08T22:48:59Z</dcterms:created>
  <dcterms:modified xsi:type="dcterms:W3CDTF">2018-05-15T04:27:47Z</dcterms:modified>
</cp:coreProperties>
</file>