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1370" tabRatio="817"/>
  </bookViews>
  <sheets>
    <sheet name="15 教育・文化" sheetId="1" r:id="rId1"/>
    <sheet name="27表、28表" sheetId="2" r:id="rId2"/>
    <sheet name="29表 図書館別貸出点数の推移" sheetId="3" r:id="rId3"/>
    <sheet name="15-1、15-2" sheetId="4" r:id="rId4"/>
    <sheet name="15‐3 市内小中学校の概況" sheetId="5" r:id="rId5"/>
    <sheet name="15‐4、15-5、15-6、15-7" sheetId="6" r:id="rId6"/>
    <sheet name="15-8、15‐9、15‐10" sheetId="7" r:id="rId7"/>
    <sheet name="15‐11、15-12" sheetId="8" r:id="rId8"/>
    <sheet name="15‐13 市民文化センター施設利用状況" sheetId="9" r:id="rId9"/>
    <sheet name="15‐14 体育施設利用状況" sheetId="10" r:id="rId10"/>
    <sheet name="15‐15、15-16、15-17" sheetId="11" r:id="rId11"/>
    <sheet name="15‐18、15-19" sheetId="12" r:id="rId12"/>
    <sheet name="15‐20、15-21" sheetId="13" r:id="rId13"/>
    <sheet name="15‐22、15-23" sheetId="14" r:id="rId14"/>
  </sheets>
  <externalReferences>
    <externalReference r:id="rId15"/>
  </externalReferences>
  <definedNames>
    <definedName name="_xlnm._FilterDatabase" localSheetId="9" hidden="1">'15‐14 体育施設利用状況'!$A$2:$I$55</definedName>
    <definedName name="_xlnm.Print_Area" localSheetId="0">'15 教育・文化'!$A$1:$G$35</definedName>
    <definedName name="_xlnm.Print_Area" localSheetId="3">'15-1、15-2'!$A$1:$I$49</definedName>
    <definedName name="_xlnm.Print_Area" localSheetId="7">'15‐11、15-12'!$A$1:$K$41</definedName>
    <definedName name="_xlnm.Print_Area" localSheetId="8">'15‐13 市民文化センター施設利用状況'!$A$1:$K$27</definedName>
    <definedName name="_xlnm.Print_Area" localSheetId="9">'15‐14 体育施設利用状況'!$A$1:$N$65</definedName>
    <definedName name="_xlnm.Print_Area" localSheetId="13">'15‐22、15-23'!$A$1:$I$22</definedName>
    <definedName name="_xlnm.Print_Area" localSheetId="4">'15‐3 市内小中学校の概況'!$A$1:$L$53</definedName>
    <definedName name="_xlnm.Print_Area" localSheetId="5">'15‐4、15-5、15-6、15-7'!$A$1:$U$50</definedName>
    <definedName name="_xlnm.Print_Area" localSheetId="6">'15-8、15‐9、15‐10'!$A$1:$U$46</definedName>
    <definedName name="_xlnm.Print_Area" localSheetId="1">'27表、28表'!$A$1:$I$50</definedName>
    <definedName name="_xlnm.Print_Area" localSheetId="2">'29表 図書館別貸出点数の推移'!$A$1:$I$48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1" l="1"/>
  <c r="G58" i="10"/>
  <c r="F58" i="10"/>
  <c r="G36" i="10"/>
  <c r="F36" i="10"/>
  <c r="G31" i="10"/>
  <c r="F31" i="10"/>
  <c r="G20" i="10"/>
  <c r="G64" i="10" s="1"/>
  <c r="N24" i="10" s="1"/>
  <c r="F20" i="10"/>
  <c r="F64" i="10" s="1"/>
  <c r="M24" i="10" s="1"/>
  <c r="N16" i="10"/>
  <c r="N23" i="10" s="1"/>
  <c r="M16" i="10"/>
  <c r="M23" i="10" s="1"/>
  <c r="I40" i="8"/>
  <c r="H40" i="8"/>
  <c r="G40" i="8"/>
  <c r="F40" i="8"/>
  <c r="E40" i="8"/>
  <c r="D40" i="8"/>
  <c r="C40" i="8"/>
  <c r="B40" i="8"/>
  <c r="K19" i="8"/>
  <c r="J19" i="8"/>
  <c r="I19" i="8"/>
  <c r="H19" i="8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H23" i="7"/>
  <c r="F23" i="7"/>
  <c r="E23" i="7"/>
  <c r="D23" i="7"/>
  <c r="C23" i="7"/>
  <c r="T20" i="7"/>
  <c r="R20" i="7"/>
  <c r="Q20" i="7"/>
  <c r="P20" i="7"/>
  <c r="O20" i="7"/>
  <c r="M20" i="7"/>
  <c r="T19" i="7"/>
  <c r="R19" i="7"/>
  <c r="Q19" i="7"/>
  <c r="P19" i="7"/>
  <c r="O19" i="7"/>
  <c r="M19" i="7"/>
  <c r="I19" i="7"/>
  <c r="I18" i="7"/>
  <c r="N16" i="7"/>
  <c r="P15" i="7"/>
  <c r="I15" i="7"/>
  <c r="I14" i="7"/>
  <c r="N13" i="7"/>
  <c r="N12" i="7"/>
  <c r="P11" i="7"/>
  <c r="I11" i="7"/>
  <c r="I10" i="7"/>
  <c r="N8" i="7"/>
  <c r="N20" i="7" s="1"/>
  <c r="P7" i="7"/>
  <c r="I7" i="7"/>
  <c r="I23" i="7" s="1"/>
  <c r="I6" i="7"/>
  <c r="I48" i="4"/>
  <c r="H48" i="4"/>
  <c r="G48" i="4"/>
  <c r="F48" i="4"/>
  <c r="D48" i="4"/>
  <c r="I29" i="4"/>
  <c r="H29" i="4"/>
  <c r="G29" i="4"/>
  <c r="F29" i="4"/>
  <c r="D29" i="4"/>
  <c r="B29" i="4"/>
</calcChain>
</file>

<file path=xl/sharedStrings.xml><?xml version="1.0" encoding="utf-8"?>
<sst xmlns="http://schemas.openxmlformats.org/spreadsheetml/2006/main" count="1093" uniqueCount="435">
  <si>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3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</si>
  <si>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3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</si>
  <si>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3"/>
  </si>
  <si>
    <t>鹿沼図書館</t>
    <rPh sb="0" eb="2">
      <t>カヌマ</t>
    </rPh>
    <rPh sb="2" eb="5">
      <t>トショカン</t>
    </rPh>
    <phoneticPr fontId="3"/>
  </si>
  <si>
    <t>東分館</t>
    <rPh sb="0" eb="1">
      <t>ヒガシ</t>
    </rPh>
    <rPh sb="1" eb="3">
      <t>ブンカン</t>
    </rPh>
    <phoneticPr fontId="3"/>
  </si>
  <si>
    <t>粟野館</t>
    <rPh sb="0" eb="2">
      <t>アワノ</t>
    </rPh>
    <rPh sb="2" eb="3">
      <t>カン</t>
    </rPh>
    <phoneticPr fontId="3"/>
  </si>
  <si>
    <t>計</t>
    <rPh sb="0" eb="1">
      <t>ケイ</t>
    </rPh>
    <phoneticPr fontId="3"/>
  </si>
  <si>
    <t>年　　度</t>
    <rPh sb="0" eb="1">
      <t>トシ</t>
    </rPh>
    <rPh sb="3" eb="4">
      <t>ド</t>
    </rPh>
    <phoneticPr fontId="3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</si>
  <si>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3"/>
  </si>
  <si>
    <t>（単位：㎡・室）</t>
    <rPh sb="1" eb="3">
      <t>タンイ</t>
    </rPh>
    <rPh sb="6" eb="7">
      <t>シツ</t>
    </rPh>
    <phoneticPr fontId="3"/>
  </si>
  <si>
    <t>（令和元年5月1日現在）</t>
    <rPh sb="1" eb="3">
      <t>レイワ</t>
    </rPh>
    <rPh sb="3" eb="4">
      <t>ガン</t>
    </rPh>
    <rPh sb="4" eb="5">
      <t>ネン</t>
    </rPh>
    <rPh sb="5" eb="7">
      <t>５ガツ</t>
    </rPh>
    <rPh sb="7" eb="9">
      <t>１ニチ</t>
    </rPh>
    <rPh sb="9" eb="11">
      <t>ゲンザイ</t>
    </rPh>
    <phoneticPr fontId="3"/>
  </si>
  <si>
    <t>学校名</t>
    <rPh sb="0" eb="2">
      <t>ガッコウ</t>
    </rPh>
    <rPh sb="2" eb="3">
      <t>メイ</t>
    </rPh>
    <phoneticPr fontId="3"/>
  </si>
  <si>
    <t>校地</t>
    <rPh sb="0" eb="2">
      <t>コウチ</t>
    </rPh>
    <phoneticPr fontId="3"/>
  </si>
  <si>
    <t>校舎</t>
    <rPh sb="0" eb="2">
      <t>コウシャ</t>
    </rPh>
    <phoneticPr fontId="3"/>
  </si>
  <si>
    <t>教室</t>
    <rPh sb="0" eb="2">
      <t>キョウシツ</t>
    </rPh>
    <phoneticPr fontId="3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</si>
  <si>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3"/>
  </si>
  <si>
    <t>プール</t>
    <phoneticPr fontId="3"/>
  </si>
  <si>
    <t>総面積</t>
    <rPh sb="0" eb="3">
      <t>ソウメンセキ</t>
    </rPh>
    <phoneticPr fontId="3"/>
  </si>
  <si>
    <t>一人当り
面積</t>
    <rPh sb="0" eb="2">
      <t>ヒトリ</t>
    </rPh>
    <rPh sb="2" eb="3">
      <t>アタ</t>
    </rPh>
    <rPh sb="5" eb="7">
      <t>メンセキ</t>
    </rPh>
    <phoneticPr fontId="3"/>
  </si>
  <si>
    <t>普通</t>
    <rPh sb="0" eb="2">
      <t>フツウ</t>
    </rPh>
    <phoneticPr fontId="3"/>
  </si>
  <si>
    <t>特別</t>
    <rPh sb="0" eb="2">
      <t>トクベツ</t>
    </rPh>
    <phoneticPr fontId="3"/>
  </si>
  <si>
    <t>中央小学校</t>
    <rPh sb="0" eb="2">
      <t>チュウオウ</t>
    </rPh>
    <rPh sb="2" eb="5">
      <t>ショウガッコウ</t>
    </rPh>
    <phoneticPr fontId="3"/>
  </si>
  <si>
    <t>-</t>
    <phoneticPr fontId="3"/>
  </si>
  <si>
    <t>東小学校</t>
    <rPh sb="0" eb="1">
      <t>ヒガシ</t>
    </rPh>
    <rPh sb="1" eb="4">
      <t>ショウガッコウ</t>
    </rPh>
    <phoneticPr fontId="3"/>
  </si>
  <si>
    <t>西小学校</t>
    <rPh sb="0" eb="1">
      <t>ニシ</t>
    </rPh>
    <rPh sb="1" eb="4">
      <t>ショウガッコウ</t>
    </rPh>
    <phoneticPr fontId="3"/>
  </si>
  <si>
    <t>北小学校</t>
    <rPh sb="0" eb="1">
      <t>キタ</t>
    </rPh>
    <rPh sb="1" eb="4">
      <t>ショウガッコウ</t>
    </rPh>
    <phoneticPr fontId="3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</si>
  <si>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3"/>
  </si>
  <si>
    <t>菊沢西小学校</t>
    <rPh sb="0" eb="2">
      <t>キクサワ</t>
    </rPh>
    <rPh sb="2" eb="3">
      <t>ニシ</t>
    </rPh>
    <rPh sb="3" eb="6">
      <t>ショウガッコウ</t>
    </rPh>
    <phoneticPr fontId="3"/>
  </si>
  <si>
    <t>石川小学校</t>
    <rPh sb="0" eb="2">
      <t>イシカワ</t>
    </rPh>
    <rPh sb="2" eb="5">
      <t>ショウガッコウ</t>
    </rPh>
    <phoneticPr fontId="3"/>
  </si>
  <si>
    <t>津田小学校</t>
    <rPh sb="0" eb="2">
      <t>ツダ</t>
    </rPh>
    <rPh sb="2" eb="5">
      <t>ショウガッコウ</t>
    </rPh>
    <phoneticPr fontId="3"/>
  </si>
  <si>
    <t>池ノ森小学校</t>
    <rPh sb="0" eb="3">
      <t>イケノモリ</t>
    </rPh>
    <rPh sb="3" eb="6">
      <t>ショウガッコウ</t>
    </rPh>
    <phoneticPr fontId="3"/>
  </si>
  <si>
    <t>さつきが丘小学校</t>
    <rPh sb="0" eb="5">
      <t>サツキガオカ</t>
    </rPh>
    <rPh sb="5" eb="8">
      <t>ショウガッコウ</t>
    </rPh>
    <phoneticPr fontId="3"/>
  </si>
  <si>
    <t>みどりが丘小学校</t>
    <rPh sb="0" eb="5">
      <t>ミドリガオカ</t>
    </rPh>
    <rPh sb="5" eb="8">
      <t>ショウガッコウ</t>
    </rPh>
    <phoneticPr fontId="3"/>
  </si>
  <si>
    <t>北押原小学校</t>
    <rPh sb="0" eb="1">
      <t>キタ</t>
    </rPh>
    <rPh sb="1" eb="3">
      <t>オシハラ</t>
    </rPh>
    <rPh sb="3" eb="6">
      <t>ショウガッコウ</t>
    </rPh>
    <phoneticPr fontId="3"/>
  </si>
  <si>
    <t>加園小学校</t>
    <rPh sb="0" eb="2">
      <t>カゾノ</t>
    </rPh>
    <rPh sb="2" eb="5">
      <t>ショウガッコウ</t>
    </rPh>
    <phoneticPr fontId="3"/>
  </si>
  <si>
    <t>板荷小学校</t>
    <rPh sb="0" eb="2">
      <t>イタガ</t>
    </rPh>
    <rPh sb="2" eb="5">
      <t>ショウガッコウ</t>
    </rPh>
    <phoneticPr fontId="3"/>
  </si>
  <si>
    <t>南摩小学校</t>
    <rPh sb="0" eb="2">
      <t>ナンマ</t>
    </rPh>
    <rPh sb="2" eb="5">
      <t>ショウガッコウ</t>
    </rPh>
    <phoneticPr fontId="3"/>
  </si>
  <si>
    <t>上南摩小学校</t>
    <rPh sb="0" eb="1">
      <t>カミ</t>
    </rPh>
    <rPh sb="1" eb="3">
      <t>ナンマ</t>
    </rPh>
    <rPh sb="3" eb="6">
      <t>ショウガッコウ</t>
    </rPh>
    <phoneticPr fontId="3"/>
  </si>
  <si>
    <t>南押原小学校</t>
    <rPh sb="0" eb="1">
      <t>ミナミ</t>
    </rPh>
    <rPh sb="1" eb="3">
      <t>オシハラ</t>
    </rPh>
    <rPh sb="3" eb="6">
      <t>ショウガッコウ</t>
    </rPh>
    <phoneticPr fontId="3"/>
  </si>
  <si>
    <t>楡木小学校</t>
    <rPh sb="0" eb="2">
      <t>ニレギ</t>
    </rPh>
    <rPh sb="2" eb="5">
      <t>ショウガッコウ</t>
    </rPh>
    <phoneticPr fontId="3"/>
  </si>
  <si>
    <t>みなみ小学校</t>
    <rPh sb="3" eb="6">
      <t>ショウガッコウ</t>
    </rPh>
    <phoneticPr fontId="3"/>
  </si>
  <si>
    <t>粟野小学校</t>
    <rPh sb="0" eb="2">
      <t>アワノ</t>
    </rPh>
    <rPh sb="2" eb="5">
      <t>ショウガッコウ</t>
    </rPh>
    <phoneticPr fontId="3"/>
  </si>
  <si>
    <t>清洲第一小学校</t>
    <rPh sb="0" eb="2">
      <t>キヨス</t>
    </rPh>
    <rPh sb="2" eb="4">
      <t>ダイイチ</t>
    </rPh>
    <rPh sb="4" eb="7">
      <t>ショウガッコウ</t>
    </rPh>
    <phoneticPr fontId="3"/>
  </si>
  <si>
    <t>清洲第二小学校</t>
    <rPh sb="0" eb="2">
      <t>キヨス</t>
    </rPh>
    <rPh sb="2" eb="4">
      <t>ダイニ</t>
    </rPh>
    <rPh sb="4" eb="7">
      <t>ショウガッコウ</t>
    </rPh>
    <phoneticPr fontId="3"/>
  </si>
  <si>
    <t>永野小学校</t>
    <rPh sb="0" eb="2">
      <t>ナガノ</t>
    </rPh>
    <rPh sb="2" eb="5">
      <t>ショウガッコウ</t>
    </rPh>
    <phoneticPr fontId="3"/>
  </si>
  <si>
    <t>粕尾小学校</t>
    <rPh sb="0" eb="1">
      <t>カス</t>
    </rPh>
    <rPh sb="1" eb="2">
      <t>オ</t>
    </rPh>
    <rPh sb="2" eb="5">
      <t>ショウガッコウ</t>
    </rPh>
    <phoneticPr fontId="3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</si>
  <si>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3"/>
  </si>
  <si>
    <t>（注）　清洲第二・永野小学校は、社会体育施設プールを使用</t>
    <phoneticPr fontId="3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</si>
  <si>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3"/>
  </si>
  <si>
    <t>（令和元年5月1日現在）</t>
    <rPh sb="1" eb="3">
      <t>レイワ</t>
    </rPh>
    <rPh sb="3" eb="5">
      <t>ガンネン</t>
    </rPh>
    <rPh sb="4" eb="5">
      <t>ネン</t>
    </rPh>
    <rPh sb="5" eb="7">
      <t>５ガツ</t>
    </rPh>
    <rPh sb="7" eb="9">
      <t>１ニチ</t>
    </rPh>
    <rPh sb="9" eb="11">
      <t>ゲンザイ</t>
    </rPh>
    <phoneticPr fontId="3"/>
  </si>
  <si>
    <t>プール</t>
    <phoneticPr fontId="3"/>
  </si>
  <si>
    <t>東中学校</t>
    <rPh sb="0" eb="1">
      <t>ヒガシ</t>
    </rPh>
    <rPh sb="1" eb="4">
      <t>チュウガッコウ</t>
    </rPh>
    <phoneticPr fontId="3"/>
  </si>
  <si>
    <t>西中学校</t>
    <rPh sb="0" eb="1">
      <t>ニシ</t>
    </rPh>
    <rPh sb="1" eb="4">
      <t>チュウガッコウ</t>
    </rPh>
    <phoneticPr fontId="3"/>
  </si>
  <si>
    <t>-</t>
  </si>
  <si>
    <t>北中学校</t>
    <rPh sb="0" eb="1">
      <t>キタ</t>
    </rPh>
    <rPh sb="1" eb="4">
      <t>チュウガッコウ</t>
    </rPh>
    <phoneticPr fontId="3"/>
  </si>
  <si>
    <t>北犬飼中学校</t>
    <rPh sb="0" eb="1">
      <t>キタ</t>
    </rPh>
    <rPh sb="1" eb="3">
      <t>イヌカイ</t>
    </rPh>
    <rPh sb="3" eb="6">
      <t>チュウガッコウ</t>
    </rPh>
    <phoneticPr fontId="3"/>
  </si>
  <si>
    <t>北押原中学校</t>
    <rPh sb="0" eb="1">
      <t>キタ</t>
    </rPh>
    <rPh sb="1" eb="3">
      <t>オシハラ</t>
    </rPh>
    <rPh sb="3" eb="6">
      <t>チュウガッコウ</t>
    </rPh>
    <phoneticPr fontId="3"/>
  </si>
  <si>
    <t>加蘇中学校</t>
    <rPh sb="0" eb="1">
      <t>カ</t>
    </rPh>
    <rPh sb="1" eb="2">
      <t>ソ</t>
    </rPh>
    <rPh sb="2" eb="5">
      <t>チュウガッコウ</t>
    </rPh>
    <phoneticPr fontId="3"/>
  </si>
  <si>
    <t>板荷中学校</t>
    <rPh sb="0" eb="2">
      <t>イタガ</t>
    </rPh>
    <rPh sb="2" eb="5">
      <t>チュウガッコウ</t>
    </rPh>
    <phoneticPr fontId="3"/>
  </si>
  <si>
    <t>南摩中学校</t>
    <rPh sb="0" eb="2">
      <t>ナンマ</t>
    </rPh>
    <rPh sb="2" eb="5">
      <t>チュウガッコウ</t>
    </rPh>
    <phoneticPr fontId="3"/>
  </si>
  <si>
    <t>南押原中学校</t>
    <rPh sb="0" eb="1">
      <t>ミナミ</t>
    </rPh>
    <rPh sb="1" eb="3">
      <t>オシハラ</t>
    </rPh>
    <rPh sb="3" eb="6">
      <t>チュウガッコウ</t>
    </rPh>
    <phoneticPr fontId="3"/>
  </si>
  <si>
    <t>粟野中学校</t>
    <rPh sb="0" eb="2">
      <t>アワノ</t>
    </rPh>
    <rPh sb="2" eb="3">
      <t>チュウ</t>
    </rPh>
    <rPh sb="3" eb="5">
      <t>ガッコウ</t>
    </rPh>
    <phoneticPr fontId="3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</si>
  <si>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3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</si>
  <si>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3"/>
  </si>
  <si>
    <t xml:space="preserve"> 小 学 校</t>
    <rPh sb="1" eb="6">
      <t>ショウガッコウ</t>
    </rPh>
    <phoneticPr fontId="3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</si>
  <si>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3"/>
  </si>
  <si>
    <t>学級数</t>
    <rPh sb="0" eb="2">
      <t>ガッキュウ</t>
    </rPh>
    <rPh sb="2" eb="3">
      <t>スウ</t>
    </rPh>
    <phoneticPr fontId="3"/>
  </si>
  <si>
    <t>児童数</t>
    <rPh sb="0" eb="2">
      <t>ジドウ</t>
    </rPh>
    <rPh sb="2" eb="3">
      <t>スウ</t>
    </rPh>
    <phoneticPr fontId="3"/>
  </si>
  <si>
    <t>児　　　童　　　数</t>
    <rPh sb="0" eb="1">
      <t>ジ</t>
    </rPh>
    <rPh sb="4" eb="5">
      <t>ワラベ</t>
    </rPh>
    <rPh sb="8" eb="9">
      <t>スウ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</si>
  <si>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</si>
  <si>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</si>
  <si>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1年</t>
    <rPh sb="0" eb="2">
      <t>１ネン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</si>
  <si>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</si>
  <si>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</si>
  <si>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</si>
  <si>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</si>
  <si>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</si>
  <si>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</si>
  <si>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</si>
  <si>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平成29年</t>
    <phoneticPr fontId="3"/>
  </si>
  <si>
    <t>令和元年</t>
    <rPh sb="0" eb="2">
      <t>レイワ</t>
    </rPh>
    <rPh sb="2" eb="4">
      <t>ガンネン</t>
    </rPh>
    <phoneticPr fontId="3"/>
  </si>
  <si>
    <t>-</t>
    <phoneticPr fontId="3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</si>
  <si>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3"/>
  </si>
  <si>
    <t>（注）上粕尾小学校は平成29年3月31日に閉校</t>
    <rPh sb="1" eb="2">
      <t>チュウ</t>
    </rPh>
    <rPh sb="3" eb="4">
      <t>カミ</t>
    </rPh>
    <rPh sb="4" eb="5">
      <t>カス</t>
    </rPh>
    <rPh sb="5" eb="6">
      <t>オ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3"/>
  </si>
  <si>
    <t>（注）西大芦小学校は平成30年3月31日に閉校</t>
    <rPh sb="1" eb="2">
      <t>チュウ</t>
    </rPh>
    <rPh sb="3" eb="4">
      <t>ニシ</t>
    </rPh>
    <rPh sb="4" eb="6">
      <t>オオアシ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3"/>
  </si>
  <si>
    <t>（注）久我小学校は平成31年3月31日に閉校</t>
    <rPh sb="1" eb="2">
      <t>チュウ</t>
    </rPh>
    <rPh sb="3" eb="5">
      <t>クガ</t>
    </rPh>
    <rPh sb="5" eb="8">
      <t>ショウガッコウ</t>
    </rPh>
    <rPh sb="9" eb="11">
      <t>ヘイセイ</t>
    </rPh>
    <rPh sb="13" eb="14">
      <t>ネン</t>
    </rPh>
    <rPh sb="15" eb="16">
      <t>ガツ</t>
    </rPh>
    <rPh sb="18" eb="19">
      <t>ニチ</t>
    </rPh>
    <rPh sb="20" eb="22">
      <t>ヘイコウ</t>
    </rPh>
    <phoneticPr fontId="3"/>
  </si>
  <si>
    <t>中 学 校</t>
    <rPh sb="0" eb="5">
      <t>チュウガッコウ</t>
    </rPh>
    <phoneticPr fontId="3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</si>
  <si>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3"/>
  </si>
  <si>
    <t>生徒数</t>
    <rPh sb="0" eb="2">
      <t>セイト</t>
    </rPh>
    <rPh sb="2" eb="3">
      <t>スウ</t>
    </rPh>
    <phoneticPr fontId="3"/>
  </si>
  <si>
    <t>生　　　徒　　　数</t>
    <rPh sb="0" eb="1">
      <t>ショウ</t>
    </rPh>
    <rPh sb="4" eb="5">
      <t>ト</t>
    </rPh>
    <rPh sb="8" eb="9">
      <t>カズ</t>
    </rPh>
    <phoneticPr fontId="3"/>
  </si>
  <si>
    <t>1年</t>
    <rPh sb="1" eb="2">
      <t>ネン</t>
    </rPh>
    <phoneticPr fontId="3"/>
  </si>
  <si>
    <t>平成29年</t>
    <phoneticPr fontId="3"/>
  </si>
  <si>
    <t>粟野中学校</t>
    <rPh sb="0" eb="2">
      <t>アワノ</t>
    </rPh>
    <rPh sb="2" eb="5">
      <t>チュウガッコウ</t>
    </rPh>
    <phoneticPr fontId="3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</si>
  <si>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3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</si>
  <si>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3"/>
  </si>
  <si>
    <t>年次</t>
    <rPh sb="0" eb="2">
      <t>ネンジ</t>
    </rPh>
    <phoneticPr fontId="3"/>
  </si>
  <si>
    <t>学校数</t>
    <rPh sb="0" eb="2">
      <t>ガッコウ</t>
    </rPh>
    <rPh sb="2" eb="3">
      <t>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</si>
  <si>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</si>
  <si>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</si>
  <si>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</si>
  <si>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</si>
  <si>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生徒数</t>
    <rPh sb="0" eb="3">
      <t>セイトスウ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</si>
  <si>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</si>
  <si>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</si>
  <si>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</si>
  <si>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平成27年</t>
    <phoneticPr fontId="3"/>
  </si>
  <si>
    <t xml:space="preserve">- </t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</si>
  <si>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3"/>
  </si>
  <si>
    <t>　　　　　　　15-5　　　児　童　・　生　徒　の　体　位　</t>
    <rPh sb="26" eb="27">
      <t>カラダ</t>
    </rPh>
    <rPh sb="28" eb="29">
      <t>イ</t>
    </rPh>
    <phoneticPr fontId="3"/>
  </si>
  <si>
    <t>（鹿沼平均：令和元年5月1日現在、その他：平成30年2月）</t>
    <rPh sb="1" eb="3">
      <t>カヌマ</t>
    </rPh>
    <rPh sb="3" eb="5">
      <t>ヘイキン</t>
    </rPh>
    <rPh sb="6" eb="8">
      <t>レイワ</t>
    </rPh>
    <rPh sb="8" eb="10">
      <t>ガンネン</t>
    </rPh>
    <rPh sb="9" eb="10">
      <t>ネン</t>
    </rPh>
    <rPh sb="11" eb="12">
      <t>ガツ</t>
    </rPh>
    <rPh sb="13" eb="16">
      <t>ニチゲンザイ</t>
    </rPh>
    <rPh sb="14" eb="16">
      <t>ゲンザイ</t>
    </rPh>
    <rPh sb="19" eb="20">
      <t>タ</t>
    </rPh>
    <rPh sb="21" eb="23">
      <t>ヘイセイ</t>
    </rPh>
    <rPh sb="25" eb="26">
      <t>ネン</t>
    </rPh>
    <rPh sb="27" eb="28">
      <t>ガツ</t>
    </rPh>
    <phoneticPr fontId="3"/>
  </si>
  <si>
    <t>区分</t>
    <rPh sb="0" eb="2">
      <t>クブン</t>
    </rPh>
    <phoneticPr fontId="3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</si>
  <si>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3"/>
  </si>
  <si>
    <t>中学校</t>
    <rPh sb="0" eb="3">
      <t>チュウガッコウ</t>
    </rPh>
    <phoneticPr fontId="3"/>
  </si>
  <si>
    <t>6歳</t>
    <rPh sb="0" eb="2">
      <t>６サイ</t>
    </rPh>
    <phoneticPr fontId="3"/>
  </si>
  <si>
    <t>7歳</t>
  </si>
  <si>
    <t>8歳</t>
  </si>
  <si>
    <t>9歳</t>
  </si>
  <si>
    <t>10歳</t>
    <rPh sb="0" eb="3">
      <t>６サイ</t>
    </rPh>
    <phoneticPr fontId="3"/>
  </si>
  <si>
    <t>11歳</t>
    <rPh sb="0" eb="3">
      <t>６サイ</t>
    </rPh>
    <phoneticPr fontId="3"/>
  </si>
  <si>
    <t>12歳</t>
    <rPh sb="0" eb="3">
      <t>６サイ</t>
    </rPh>
    <phoneticPr fontId="3"/>
  </si>
  <si>
    <t>13歳</t>
    <rPh sb="0" eb="3">
      <t>６サイ</t>
    </rPh>
    <phoneticPr fontId="3"/>
  </si>
  <si>
    <t>14歳</t>
  </si>
  <si>
    <t>身長</t>
    <rPh sb="0" eb="2">
      <t>シンチョウ</t>
    </rPh>
    <phoneticPr fontId="3"/>
  </si>
  <si>
    <t>鹿沼平均</t>
    <rPh sb="0" eb="2">
      <t>カヌマ</t>
    </rPh>
    <rPh sb="2" eb="4">
      <t>ヘイキン</t>
    </rPh>
    <phoneticPr fontId="3"/>
  </si>
  <si>
    <t>県 平 均</t>
    <rPh sb="0" eb="1">
      <t>ケン</t>
    </rPh>
    <rPh sb="2" eb="3">
      <t>ヒラ</t>
    </rPh>
    <rPh sb="4" eb="5">
      <t>ヒトシ</t>
    </rPh>
    <phoneticPr fontId="3"/>
  </si>
  <si>
    <t>全国平均</t>
    <rPh sb="0" eb="2">
      <t>ゼンコク</t>
    </rPh>
    <rPh sb="2" eb="4">
      <t>ヘイキン</t>
    </rPh>
    <phoneticPr fontId="3"/>
  </si>
  <si>
    <t>体重</t>
    <rPh sb="0" eb="2">
      <t>タイジュウ</t>
    </rPh>
    <phoneticPr fontId="3"/>
  </si>
  <si>
    <t>県平均</t>
    <phoneticPr fontId="3"/>
  </si>
  <si>
    <t>全国平均</t>
  </si>
  <si>
    <t>資料：鹿沼平均は平成30年度鹿沼市教育委員会調、その他は「平成30年度学校保健統計調査報告書」</t>
    <rPh sb="0" eb="2">
      <t>シリョウ</t>
    </rPh>
    <rPh sb="3" eb="5">
      <t>カヌマ</t>
    </rPh>
    <rPh sb="5" eb="7">
      <t>ヘイキン</t>
    </rPh>
    <rPh sb="8" eb="10">
      <t>ヘイセイ</t>
    </rPh>
    <rPh sb="12" eb="14">
      <t>ネンド</t>
    </rPh>
    <rPh sb="14" eb="17">
      <t>カヌマシ</t>
    </rPh>
    <rPh sb="17" eb="19">
      <t>キョウイク</t>
    </rPh>
    <rPh sb="19" eb="22">
      <t>イインカイ</t>
    </rPh>
    <rPh sb="22" eb="23">
      <t>シラベ</t>
    </rPh>
    <rPh sb="26" eb="27">
      <t>タ</t>
    </rPh>
    <rPh sb="29" eb="31">
      <t>ヘイセイ</t>
    </rPh>
    <rPh sb="33" eb="35">
      <t>ネンド</t>
    </rPh>
    <rPh sb="35" eb="37">
      <t>ガッコウ</t>
    </rPh>
    <rPh sb="37" eb="39">
      <t>ホケン</t>
    </rPh>
    <rPh sb="39" eb="41">
      <t>トウケイ</t>
    </rPh>
    <rPh sb="41" eb="43">
      <t>チョウサ</t>
    </rPh>
    <rPh sb="43" eb="46">
      <t>ホウコクショ</t>
    </rPh>
    <phoneticPr fontId="3"/>
  </si>
  <si>
    <t>15-6　　中学校進路別卒業者数</t>
    <rPh sb="6" eb="9">
      <t>チュウガッコウ</t>
    </rPh>
    <rPh sb="9" eb="11">
      <t>シンロ</t>
    </rPh>
    <rPh sb="11" eb="12">
      <t>ベツ</t>
    </rPh>
    <rPh sb="12" eb="13">
      <t>ソツ</t>
    </rPh>
    <rPh sb="13" eb="16">
      <t>ギョウシャスウ</t>
    </rPh>
    <phoneticPr fontId="3"/>
  </si>
  <si>
    <t>（単位：人・％）</t>
    <rPh sb="1" eb="3">
      <t>タンイ</t>
    </rPh>
    <rPh sb="4" eb="5">
      <t>ヒト</t>
    </rPh>
    <phoneticPr fontId="3"/>
  </si>
  <si>
    <t>卒業者
総数</t>
    <rPh sb="0" eb="3">
      <t>ソツギョウシャ</t>
    </rPh>
    <rPh sb="4" eb="6">
      <t>ソウスウ</t>
    </rPh>
    <phoneticPr fontId="3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</si>
  <si>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</si>
  <si>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</si>
  <si>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3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</si>
  <si>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3"/>
  </si>
  <si>
    <t>就職者</t>
    <rPh sb="0" eb="2">
      <t>シュウショク</t>
    </rPh>
    <rPh sb="2" eb="3">
      <t>シャ</t>
    </rPh>
    <phoneticPr fontId="3"/>
  </si>
  <si>
    <t>その他</t>
    <rPh sb="2" eb="3">
      <t>タ</t>
    </rPh>
    <phoneticPr fontId="3"/>
  </si>
  <si>
    <t>就職進学者（再掲）</t>
    <rPh sb="0" eb="2">
      <t>シュウショク</t>
    </rPh>
    <rPh sb="2" eb="5">
      <t>シンガクシャ</t>
    </rPh>
    <rPh sb="6" eb="8">
      <t>サイケイ</t>
    </rPh>
    <phoneticPr fontId="3"/>
  </si>
  <si>
    <t>高等学校等進学率（％）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3"/>
  </si>
  <si>
    <t>平成27年</t>
    <phoneticPr fontId="3"/>
  </si>
  <si>
    <t>-</t>
    <phoneticPr fontId="3"/>
  </si>
  <si>
    <t>資料：学校基本調査報告書</t>
  </si>
  <si>
    <t>15-7　　高等学校進路別卒業者数</t>
    <rPh sb="6" eb="8">
      <t>コウトウ</t>
    </rPh>
    <phoneticPr fontId="3"/>
  </si>
  <si>
    <t>（各年5月1日現在）</t>
  </si>
  <si>
    <t>年次</t>
  </si>
  <si>
    <t>卒業者
総数</t>
    <phoneticPr fontId="3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</si>
  <si>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3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</si>
  <si>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3"/>
  </si>
  <si>
    <t>専修学校（一般過程）等入学者</t>
    <rPh sb="5" eb="7">
      <t>イッパン</t>
    </rPh>
    <rPh sb="7" eb="9">
      <t>カテイ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</si>
  <si>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3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</si>
  <si>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3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</si>
  <si>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3"/>
  </si>
  <si>
    <t>男</t>
  </si>
  <si>
    <t>女</t>
  </si>
  <si>
    <t>平成27年</t>
    <phoneticPr fontId="3"/>
  </si>
  <si>
    <t>-</t>
    <phoneticPr fontId="3"/>
  </si>
  <si>
    <t>-</t>
    <phoneticPr fontId="3"/>
  </si>
  <si>
    <t>-</t>
    <phoneticPr fontId="3"/>
  </si>
  <si>
    <t xml:space="preserve"> 15-8　　　視　聴　覚　資　料　の　推　移</t>
    <rPh sb="20" eb="21">
      <t>スイ</t>
    </rPh>
    <rPh sb="22" eb="23">
      <t>ワタル</t>
    </rPh>
    <phoneticPr fontId="3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</si>
  <si>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3"/>
  </si>
  <si>
    <t>（各年度末現在）</t>
    <rPh sb="1" eb="2">
      <t>カク</t>
    </rPh>
    <rPh sb="2" eb="5">
      <t>ネンドマツ</t>
    </rPh>
    <rPh sb="5" eb="7">
      <t>ゲンザイ</t>
    </rPh>
    <phoneticPr fontId="3"/>
  </si>
  <si>
    <t>CD</t>
    <phoneticPr fontId="3"/>
  </si>
  <si>
    <t>カセット
テープ</t>
    <phoneticPr fontId="3"/>
  </si>
  <si>
    <t>ビデオ
テープ</t>
    <phoneticPr fontId="3"/>
  </si>
  <si>
    <t>DVD</t>
    <phoneticPr fontId="3"/>
  </si>
  <si>
    <t>１６ミリ
フィルム</t>
    <phoneticPr fontId="3"/>
  </si>
  <si>
    <t>LD</t>
    <phoneticPr fontId="3"/>
  </si>
  <si>
    <t>合計</t>
    <rPh sb="0" eb="2">
      <t>ゴウケイ</t>
    </rPh>
    <phoneticPr fontId="3"/>
  </si>
  <si>
    <t>開館日数</t>
    <rPh sb="0" eb="2">
      <t>カイカン</t>
    </rPh>
    <rPh sb="2" eb="4">
      <t>ニッスウ</t>
    </rPh>
    <phoneticPr fontId="3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</si>
  <si>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3"/>
  </si>
  <si>
    <t>参考業務</t>
    <rPh sb="0" eb="2">
      <t>サンコウ</t>
    </rPh>
    <rPh sb="2" eb="4">
      <t>ギョウム</t>
    </rPh>
    <phoneticPr fontId="3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</si>
  <si>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3"/>
  </si>
  <si>
    <t>鹿沼図書館</t>
    <phoneticPr fontId="3"/>
  </si>
  <si>
    <t>平成27年度</t>
    <phoneticPr fontId="3"/>
  </si>
  <si>
    <t>一般書</t>
    <rPh sb="0" eb="3">
      <t>イッパンショ</t>
    </rPh>
    <phoneticPr fontId="3"/>
  </si>
  <si>
    <t>児童書</t>
    <rPh sb="0" eb="3">
      <t>ジドウショ</t>
    </rPh>
    <phoneticPr fontId="3"/>
  </si>
  <si>
    <t>読書案内</t>
    <rPh sb="0" eb="2">
      <t>ドクショ</t>
    </rPh>
    <rPh sb="2" eb="4">
      <t>アンナイ</t>
    </rPh>
    <phoneticPr fontId="3"/>
  </si>
  <si>
    <t>ﾚﾌｧﾚﾝｽ</t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</si>
  <si>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</si>
  <si>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</si>
  <si>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鹿沼
図書館</t>
    <rPh sb="0" eb="2">
      <t>カヌマ</t>
    </rPh>
    <rPh sb="3" eb="6">
      <t>トショカン</t>
    </rPh>
    <phoneticPr fontId="3"/>
  </si>
  <si>
    <t>平成27年度</t>
    <phoneticPr fontId="3"/>
  </si>
  <si>
    <t>東分館</t>
    <phoneticPr fontId="3"/>
  </si>
  <si>
    <t>-</t>
    <phoneticPr fontId="3"/>
  </si>
  <si>
    <t>-</t>
    <phoneticPr fontId="3"/>
  </si>
  <si>
    <t>平成27年度</t>
    <phoneticPr fontId="3"/>
  </si>
  <si>
    <t>-</t>
    <phoneticPr fontId="3"/>
  </si>
  <si>
    <t>粟野館</t>
    <phoneticPr fontId="3"/>
  </si>
  <si>
    <t>視聴覚
ライブラリー</t>
    <rPh sb="0" eb="3">
      <t>シチョウカク</t>
    </rPh>
    <phoneticPr fontId="3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</si>
  <si>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3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</si>
  <si>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3"/>
  </si>
  <si>
    <t>（注2）　一般書には、郷土資料、参考図書、グリーンライブラリー、ハンディキャップ、雑誌、視聴覚資料を含む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1" eb="43">
      <t>ザッシ</t>
    </rPh>
    <rPh sb="44" eb="47">
      <t>シチョウカク</t>
    </rPh>
    <rPh sb="47" eb="49">
      <t>シリョウ</t>
    </rPh>
    <rPh sb="50" eb="51">
      <t>フク</t>
    </rPh>
    <phoneticPr fontId="3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</si>
  <si>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3"/>
  </si>
  <si>
    <t>15-9　　　図  書 の　分　類　別　状　況</t>
    <rPh sb="7" eb="8">
      <t>ズ</t>
    </rPh>
    <rPh sb="10" eb="11">
      <t>ショ</t>
    </rPh>
    <rPh sb="14" eb="15">
      <t>ブン</t>
    </rPh>
    <rPh sb="16" eb="17">
      <t>タグイ</t>
    </rPh>
    <rPh sb="18" eb="19">
      <t>ベツ</t>
    </rPh>
    <rPh sb="20" eb="21">
      <t>ジョウ</t>
    </rPh>
    <rPh sb="22" eb="23">
      <t>イワン</t>
    </rPh>
    <phoneticPr fontId="3"/>
  </si>
  <si>
    <t>（各年度末現在）</t>
    <rPh sb="1" eb="5">
      <t>カクネンドマツ</t>
    </rPh>
    <rPh sb="5" eb="7">
      <t>ゲンザイ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</si>
  <si>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</si>
  <si>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</si>
  <si>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</si>
  <si>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</si>
  <si>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</si>
  <si>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工業</t>
    <rPh sb="0" eb="2">
      <t>コウギョウ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</si>
  <si>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</si>
  <si>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</si>
  <si>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語学</t>
    <rPh sb="0" eb="2">
      <t>ゴガク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</si>
  <si>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</si>
  <si>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</si>
  <si>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児童</t>
    <rPh sb="0" eb="2">
      <t>ジドウ</t>
    </rPh>
    <phoneticPr fontId="3"/>
  </si>
  <si>
    <t>貸出文庫</t>
    <rPh sb="0" eb="2">
      <t>カシダシ</t>
    </rPh>
    <rPh sb="2" eb="4">
      <t>ブンコ</t>
    </rPh>
    <phoneticPr fontId="3"/>
  </si>
  <si>
    <t>ﾊﾝﾃﾞｨｷｬｯﾌﾟ資料</t>
    <rPh sb="10" eb="12">
      <t>シリョウ</t>
    </rPh>
    <phoneticPr fontId="3"/>
  </si>
  <si>
    <t>郷土行政</t>
    <rPh sb="0" eb="2">
      <t>キョウド</t>
    </rPh>
    <rPh sb="2" eb="4">
      <t>ギョウセイ</t>
    </rPh>
    <phoneticPr fontId="3"/>
  </si>
  <si>
    <t>参考図書</t>
    <rPh sb="0" eb="2">
      <t>サンコウ</t>
    </rPh>
    <rPh sb="2" eb="4">
      <t>トショ</t>
    </rPh>
    <phoneticPr fontId="3"/>
  </si>
  <si>
    <t>ＡＶ資料</t>
    <rPh sb="2" eb="4">
      <t>シリョウ</t>
    </rPh>
    <phoneticPr fontId="3"/>
  </si>
  <si>
    <t>その他</t>
    <rPh sb="0" eb="3">
      <t>ソノタ</t>
    </rPh>
    <phoneticPr fontId="3"/>
  </si>
  <si>
    <t>平成27年度</t>
    <phoneticPr fontId="3"/>
  </si>
  <si>
    <t>-</t>
    <phoneticPr fontId="3"/>
  </si>
  <si>
    <t>-</t>
    <phoneticPr fontId="3"/>
  </si>
  <si>
    <t>-</t>
    <phoneticPr fontId="3"/>
  </si>
  <si>
    <t>平成27年度</t>
    <rPh sb="0" eb="2">
      <t>ヘイセイ</t>
    </rPh>
    <phoneticPr fontId="3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</si>
  <si>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3"/>
  </si>
  <si>
    <t>（注）　その他は、雑誌とグリーンライブラリーの合計</t>
    <rPh sb="1" eb="2">
      <t>チュウ</t>
    </rPh>
    <rPh sb="6" eb="7">
      <t>タ</t>
    </rPh>
    <rPh sb="9" eb="11">
      <t>ザッシ</t>
    </rPh>
    <rPh sb="23" eb="25">
      <t>ゴウケイ</t>
    </rPh>
    <phoneticPr fontId="3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</si>
  <si>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3"/>
  </si>
  <si>
    <t>公民館名</t>
    <rPh sb="0" eb="3">
      <t>コウミンカン</t>
    </rPh>
    <rPh sb="3" eb="4">
      <t>メイ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</si>
  <si>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</si>
  <si>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</si>
  <si>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</si>
  <si>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</si>
  <si>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</si>
  <si>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利用件数</t>
    <rPh sb="0" eb="2">
      <t>リヨウ</t>
    </rPh>
    <rPh sb="2" eb="4">
      <t>ケンスウ</t>
    </rPh>
    <phoneticPr fontId="3"/>
  </si>
  <si>
    <t>利用人数</t>
    <rPh sb="0" eb="2">
      <t>リヨウ</t>
    </rPh>
    <rPh sb="2" eb="4">
      <t>ニンズウ</t>
    </rPh>
    <phoneticPr fontId="3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</si>
  <si>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3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</si>
  <si>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3"/>
  </si>
  <si>
    <t>東大芦地区公民館</t>
    <rPh sb="0" eb="3">
      <t>ヒガシオオアシ</t>
    </rPh>
    <rPh sb="3" eb="5">
      <t>チク</t>
    </rPh>
    <rPh sb="5" eb="8">
      <t>コウミンカン</t>
    </rPh>
    <phoneticPr fontId="3"/>
  </si>
  <si>
    <t>板荷地区公民館</t>
    <rPh sb="0" eb="2">
      <t>イタガ</t>
    </rPh>
    <rPh sb="2" eb="4">
      <t>チク</t>
    </rPh>
    <rPh sb="4" eb="7">
      <t>コウミンカン</t>
    </rPh>
    <phoneticPr fontId="3"/>
  </si>
  <si>
    <t>南摩地区公民館</t>
    <rPh sb="0" eb="2">
      <t>ナンマ</t>
    </rPh>
    <rPh sb="2" eb="4">
      <t>チク</t>
    </rPh>
    <rPh sb="4" eb="7">
      <t>コウミンカン</t>
    </rPh>
    <phoneticPr fontId="3"/>
  </si>
  <si>
    <t>西大芦地区公民館</t>
    <rPh sb="0" eb="3">
      <t>ニシオオアシ</t>
    </rPh>
    <rPh sb="3" eb="5">
      <t>チク</t>
    </rPh>
    <rPh sb="5" eb="8">
      <t>コウミンカン</t>
    </rPh>
    <phoneticPr fontId="3"/>
  </si>
  <si>
    <t>北犬飼地区公民館</t>
    <rPh sb="0" eb="3">
      <t>キタイヌカイ</t>
    </rPh>
    <rPh sb="3" eb="5">
      <t>チク</t>
    </rPh>
    <rPh sb="5" eb="8">
      <t>コウミンカン</t>
    </rPh>
    <phoneticPr fontId="3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</si>
  <si>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3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</si>
  <si>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3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</si>
  <si>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3"/>
  </si>
  <si>
    <t>粟野地区公民館</t>
  </si>
  <si>
    <t>粕尾地区公民館</t>
  </si>
  <si>
    <t>永野地区公民館</t>
  </si>
  <si>
    <t>清洲地区公民館</t>
  </si>
  <si>
    <t>計</t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</si>
  <si>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3"/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</si>
  <si>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3"/>
  </si>
  <si>
    <t>（平成30年度末現在）</t>
    <rPh sb="1" eb="3">
      <t>ヘイセイ</t>
    </rPh>
    <rPh sb="5" eb="8">
      <t>カクネンドマツ</t>
    </rPh>
    <rPh sb="8" eb="10">
      <t>ゲンザイ</t>
    </rPh>
    <phoneticPr fontId="3"/>
  </si>
  <si>
    <t>青少年関係</t>
    <rPh sb="0" eb="3">
      <t>セイショウネン</t>
    </rPh>
    <rPh sb="3" eb="5">
      <t>カンケイ</t>
    </rPh>
    <phoneticPr fontId="3"/>
  </si>
  <si>
    <t>成人関係</t>
    <rPh sb="0" eb="2">
      <t>セイジン</t>
    </rPh>
    <rPh sb="2" eb="4">
      <t>カンケイ</t>
    </rPh>
    <phoneticPr fontId="3"/>
  </si>
  <si>
    <t>高齢者関係</t>
    <rPh sb="0" eb="3">
      <t>コウレイシャ</t>
    </rPh>
    <rPh sb="3" eb="5">
      <t>カンケイ</t>
    </rPh>
    <phoneticPr fontId="3"/>
  </si>
  <si>
    <t>事業数</t>
    <rPh sb="0" eb="2">
      <t>ジギョウ</t>
    </rPh>
    <rPh sb="2" eb="3">
      <t>スウ</t>
    </rPh>
    <phoneticPr fontId="3"/>
  </si>
  <si>
    <t>参加人員</t>
    <rPh sb="0" eb="2">
      <t>サンカ</t>
    </rPh>
    <rPh sb="2" eb="4">
      <t>ジンイン</t>
    </rPh>
    <phoneticPr fontId="3"/>
  </si>
  <si>
    <t>-</t>
    <phoneticPr fontId="3"/>
  </si>
  <si>
    <t>粟野地区公民館</t>
    <rPh sb="0" eb="2">
      <t>アワノ</t>
    </rPh>
    <rPh sb="2" eb="4">
      <t>チク</t>
    </rPh>
    <rPh sb="4" eb="7">
      <t>コウミンカン</t>
    </rPh>
    <phoneticPr fontId="3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</si>
  <si>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3"/>
  </si>
  <si>
    <t>15-13　　　市民文化センター施設利用状況</t>
    <phoneticPr fontId="3"/>
  </si>
  <si>
    <t>（各年度末現在）</t>
  </si>
  <si>
    <t>年　　度</t>
    <phoneticPr fontId="3"/>
  </si>
  <si>
    <t>大ホール</t>
  </si>
  <si>
    <t>小ホール</t>
  </si>
  <si>
    <t>リハーサル室</t>
  </si>
  <si>
    <t>多目的ギャラリー
（展示室）</t>
    <rPh sb="0" eb="3">
      <t>タモクテキ</t>
    </rPh>
    <phoneticPr fontId="3"/>
  </si>
  <si>
    <t>大会議室</t>
  </si>
  <si>
    <t>件数</t>
  </si>
  <si>
    <t>人員</t>
  </si>
  <si>
    <t>平成26年度</t>
    <phoneticPr fontId="3"/>
  </si>
  <si>
    <t>中会議室</t>
  </si>
  <si>
    <t>小会議室</t>
  </si>
  <si>
    <t>和室</t>
  </si>
  <si>
    <t>研修室</t>
  </si>
  <si>
    <t>視聴覚室</t>
  </si>
  <si>
    <t>年度</t>
  </si>
  <si>
    <t>プラネタリウム</t>
  </si>
  <si>
    <t>天体観測室</t>
  </si>
  <si>
    <t>スタジオ</t>
    <phoneticPr fontId="3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</si>
  <si>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3"/>
  </si>
  <si>
    <t>(注）　24年度から研修室は事務室となり、貸館停止となっている。</t>
    <rPh sb="1" eb="2">
      <t>チュウ</t>
    </rPh>
    <rPh sb="6" eb="7">
      <t>ネン</t>
    </rPh>
    <rPh sb="7" eb="8">
      <t>ド</t>
    </rPh>
    <rPh sb="10" eb="13">
      <t>ケンシュウシツ</t>
    </rPh>
    <rPh sb="14" eb="17">
      <t>ジムシツ</t>
    </rPh>
    <rPh sb="21" eb="22">
      <t>カシ</t>
    </rPh>
    <rPh sb="22" eb="23">
      <t>カン</t>
    </rPh>
    <rPh sb="23" eb="25">
      <t>テイシ</t>
    </rPh>
    <phoneticPr fontId="3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</si>
  <si>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3"/>
  </si>
  <si>
    <t>施設別</t>
    <rPh sb="0" eb="2">
      <t>シセツ</t>
    </rPh>
    <rPh sb="2" eb="3">
      <t>ベツ</t>
    </rPh>
    <phoneticPr fontId="3"/>
  </si>
  <si>
    <t>運動公園</t>
    <rPh sb="0" eb="4">
      <t>ウンドウコウエン</t>
    </rPh>
    <phoneticPr fontId="3"/>
  </si>
  <si>
    <t>野球場
（日中）</t>
    <rPh sb="0" eb="3">
      <t>ヤキュウジョウ</t>
    </rPh>
    <phoneticPr fontId="3"/>
  </si>
  <si>
    <t>粟野総合運動公園</t>
    <rPh sb="0" eb="2">
      <t>アワノ</t>
    </rPh>
    <rPh sb="2" eb="4">
      <t>ソウゴウ</t>
    </rPh>
    <rPh sb="4" eb="8">
      <t>ウンドウコウエン</t>
    </rPh>
    <phoneticPr fontId="3"/>
  </si>
  <si>
    <t>陸上競技場
（サッカー）</t>
    <rPh sb="0" eb="2">
      <t>リクジョウ</t>
    </rPh>
    <rPh sb="2" eb="5">
      <t>キョウギジョウ</t>
    </rPh>
    <phoneticPr fontId="3"/>
  </si>
  <si>
    <t>人員</t>
    <rPh sb="0" eb="2">
      <t>ジンイン</t>
    </rPh>
    <phoneticPr fontId="3"/>
  </si>
  <si>
    <t>野球場
（ナイター）</t>
    <rPh sb="0" eb="3">
      <t>ヤキュウジョウ</t>
    </rPh>
    <phoneticPr fontId="3"/>
  </si>
  <si>
    <t>野球場</t>
    <rPh sb="0" eb="3">
      <t>ヤキュウジョウ</t>
    </rPh>
    <phoneticPr fontId="3"/>
  </si>
  <si>
    <t>球技広場
（日中）</t>
    <rPh sb="0" eb="2">
      <t>キュウギ</t>
    </rPh>
    <rPh sb="2" eb="4">
      <t>ヒロバ</t>
    </rPh>
    <phoneticPr fontId="3"/>
  </si>
  <si>
    <t>多目的広場</t>
    <phoneticPr fontId="3"/>
  </si>
  <si>
    <t>球技広場
（ナイター）</t>
    <rPh sb="0" eb="2">
      <t>キュウギ</t>
    </rPh>
    <rPh sb="2" eb="4">
      <t>ヒロバ</t>
    </rPh>
    <phoneticPr fontId="3"/>
  </si>
  <si>
    <t>テニスコート</t>
    <phoneticPr fontId="3"/>
  </si>
  <si>
    <t>ﾄﾚｰﾆﾝｸﾞ室</t>
    <rPh sb="7" eb="8">
      <t>シツ</t>
    </rPh>
    <phoneticPr fontId="3"/>
  </si>
  <si>
    <t>ゲートボール場</t>
    <rPh sb="6" eb="7">
      <t>ジョウ</t>
    </rPh>
    <phoneticPr fontId="3"/>
  </si>
  <si>
    <t>陸上競技場</t>
    <rPh sb="0" eb="2">
      <t>リクジョウ</t>
    </rPh>
    <rPh sb="2" eb="4">
      <t>キョウギ</t>
    </rPh>
    <rPh sb="4" eb="5">
      <t>ジョウ</t>
    </rPh>
    <phoneticPr fontId="3"/>
  </si>
  <si>
    <t>フットサル場</t>
    <rPh sb="5" eb="6">
      <t>ジョウ</t>
    </rPh>
    <phoneticPr fontId="3"/>
  </si>
  <si>
    <t>卓球室</t>
    <rPh sb="0" eb="2">
      <t>タッキュウ</t>
    </rPh>
    <rPh sb="2" eb="3">
      <t>シツ</t>
    </rPh>
    <phoneticPr fontId="3"/>
  </si>
  <si>
    <t>粟野勤労体育センター</t>
    <rPh sb="0" eb="2">
      <t>アワノ</t>
    </rPh>
    <rPh sb="2" eb="4">
      <t>キンロウ</t>
    </rPh>
    <rPh sb="4" eb="6">
      <t>タイイク</t>
    </rPh>
    <phoneticPr fontId="3"/>
  </si>
  <si>
    <t>温水プール</t>
    <rPh sb="0" eb="2">
      <t>オンスイ</t>
    </rPh>
    <phoneticPr fontId="3"/>
  </si>
  <si>
    <t>粟野トレーニングセンター</t>
    <rPh sb="0" eb="2">
      <t>アワノ</t>
    </rPh>
    <phoneticPr fontId="3"/>
  </si>
  <si>
    <t>御殿山公園</t>
    <rPh sb="0" eb="3">
      <t>ゴテンヤマ</t>
    </rPh>
    <rPh sb="3" eb="5">
      <t>コウエン</t>
    </rPh>
    <phoneticPr fontId="3"/>
  </si>
  <si>
    <t>粟野Ｂ＆Ｇ海洋センター</t>
    <rPh sb="0" eb="2">
      <t>アワノ</t>
    </rPh>
    <rPh sb="5" eb="7">
      <t>カイヨウ</t>
    </rPh>
    <phoneticPr fontId="3"/>
  </si>
  <si>
    <t>小計</t>
    <rPh sb="0" eb="2">
      <t>ショウケイ</t>
    </rPh>
    <phoneticPr fontId="3"/>
  </si>
  <si>
    <t>テニスコート</t>
    <phoneticPr fontId="3"/>
  </si>
  <si>
    <t>武道館</t>
    <rPh sb="0" eb="3">
      <t>ブドウカン</t>
    </rPh>
    <phoneticPr fontId="3"/>
  </si>
  <si>
    <t>弓道場</t>
    <rPh sb="0" eb="2">
      <t>キュウドウ</t>
    </rPh>
    <rPh sb="2" eb="3">
      <t>キュウギジョウ</t>
    </rPh>
    <phoneticPr fontId="3"/>
  </si>
  <si>
    <t>台の原公園</t>
    <rPh sb="0" eb="1">
      <t>ダイ</t>
    </rPh>
    <rPh sb="2" eb="3">
      <t>ハラ</t>
    </rPh>
    <rPh sb="3" eb="5">
      <t>コウエン</t>
    </rPh>
    <phoneticPr fontId="3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</si>
  <si>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3"/>
  </si>
  <si>
    <t>総合体育館</t>
    <rPh sb="0" eb="2">
      <t>ソウゴウ</t>
    </rPh>
    <rPh sb="2" eb="5">
      <t>タイイクカン</t>
    </rPh>
    <phoneticPr fontId="3"/>
  </si>
  <si>
    <t>メイン
アリーナ</t>
    <phoneticPr fontId="3"/>
  </si>
  <si>
    <t>サブ
アリーナ</t>
    <phoneticPr fontId="3"/>
  </si>
  <si>
    <t>多目的室</t>
    <rPh sb="0" eb="3">
      <t>タモクテキ</t>
    </rPh>
    <rPh sb="3" eb="4">
      <t>シツ</t>
    </rPh>
    <phoneticPr fontId="3"/>
  </si>
  <si>
    <t>大会議室</t>
    <rPh sb="0" eb="1">
      <t>ダイ</t>
    </rPh>
    <rPh sb="1" eb="4">
      <t>カイギシツ</t>
    </rPh>
    <phoneticPr fontId="3"/>
  </si>
  <si>
    <t>研修室</t>
    <rPh sb="0" eb="3">
      <t>ケンシュウシツ</t>
    </rPh>
    <phoneticPr fontId="3"/>
  </si>
  <si>
    <t>研修室　　　（和室）</t>
    <rPh sb="0" eb="3">
      <t>ケンシュウシツ</t>
    </rPh>
    <rPh sb="7" eb="9">
      <t>ワシツ</t>
    </rPh>
    <phoneticPr fontId="3"/>
  </si>
  <si>
    <t>軽運動室</t>
    <rPh sb="0" eb="1">
      <t>ケイ</t>
    </rPh>
    <rPh sb="1" eb="3">
      <t>ウンドウ</t>
    </rPh>
    <rPh sb="3" eb="4">
      <t>シツ</t>
    </rPh>
    <phoneticPr fontId="3"/>
  </si>
  <si>
    <t>サウナ室</t>
    <rPh sb="3" eb="4">
      <t>シツ</t>
    </rPh>
    <phoneticPr fontId="3"/>
  </si>
  <si>
    <t>サッカー場</t>
    <rPh sb="4" eb="5">
      <t>ジョウ</t>
    </rPh>
    <phoneticPr fontId="3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</si>
  <si>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3"/>
  </si>
  <si>
    <t>市体育館</t>
    <rPh sb="0" eb="1">
      <t>シ</t>
    </rPh>
    <rPh sb="1" eb="4">
      <t>タイイクカン</t>
    </rPh>
    <phoneticPr fontId="3"/>
  </si>
  <si>
    <t>北犬飼体育館</t>
    <rPh sb="0" eb="3">
      <t>キタイヌカイ</t>
    </rPh>
    <rPh sb="3" eb="6">
      <t>タイイクカン</t>
    </rPh>
    <phoneticPr fontId="3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</si>
  <si>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3"/>
  </si>
  <si>
    <t>(単位：団体 ・人）</t>
    <rPh sb="1" eb="3">
      <t>タンイ</t>
    </rPh>
    <rPh sb="4" eb="6">
      <t>ダンタイ</t>
    </rPh>
    <rPh sb="8" eb="9">
      <t>ニン</t>
    </rPh>
    <phoneticPr fontId="3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</si>
  <si>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3"/>
  </si>
  <si>
    <t>年度</t>
    <rPh sb="0" eb="1">
      <t>トシ</t>
    </rPh>
    <rPh sb="1" eb="2">
      <t>ド</t>
    </rPh>
    <phoneticPr fontId="3"/>
  </si>
  <si>
    <t>ＰＴＡ</t>
    <phoneticPr fontId="3"/>
  </si>
  <si>
    <t>子ども会育成会</t>
    <rPh sb="0" eb="1">
      <t>コ</t>
    </rPh>
    <rPh sb="3" eb="4">
      <t>カイ</t>
    </rPh>
    <rPh sb="4" eb="7">
      <t>イクセイカイ</t>
    </rPh>
    <phoneticPr fontId="3"/>
  </si>
  <si>
    <t>体育協会</t>
    <rPh sb="0" eb="2">
      <t>タイイク</t>
    </rPh>
    <rPh sb="2" eb="4">
      <t>キョウカイ</t>
    </rPh>
    <phoneticPr fontId="3"/>
  </si>
  <si>
    <t>スポーツ少年団</t>
    <rPh sb="4" eb="7">
      <t>ショウネンダン</t>
    </rPh>
    <phoneticPr fontId="3"/>
  </si>
  <si>
    <t>青年団体</t>
    <rPh sb="0" eb="2">
      <t>セイネン</t>
    </rPh>
    <rPh sb="2" eb="4">
      <t>ダンタイ</t>
    </rPh>
    <phoneticPr fontId="3"/>
  </si>
  <si>
    <t>団体数</t>
    <rPh sb="0" eb="2">
      <t>ダンタイ</t>
    </rPh>
    <rPh sb="2" eb="3">
      <t>スウ</t>
    </rPh>
    <phoneticPr fontId="3"/>
  </si>
  <si>
    <t>会員数</t>
    <rPh sb="0" eb="3">
      <t>カイインスウ</t>
    </rPh>
    <phoneticPr fontId="3"/>
  </si>
  <si>
    <t>支部数</t>
    <rPh sb="0" eb="2">
      <t>シブ</t>
    </rPh>
    <rPh sb="2" eb="3">
      <t>スウ</t>
    </rPh>
    <phoneticPr fontId="3"/>
  </si>
  <si>
    <t>競技団体</t>
    <rPh sb="0" eb="2">
      <t>キョウギ</t>
    </rPh>
    <rPh sb="2" eb="4">
      <t>ダンタイ</t>
    </rPh>
    <phoneticPr fontId="3"/>
  </si>
  <si>
    <t>団数</t>
    <rPh sb="0" eb="1">
      <t>ダン</t>
    </rPh>
    <rPh sb="1" eb="2">
      <t>スウ</t>
    </rPh>
    <phoneticPr fontId="3"/>
  </si>
  <si>
    <t>団員数</t>
    <rPh sb="0" eb="2">
      <t>ダンイン</t>
    </rPh>
    <rPh sb="2" eb="3">
      <t>スウ</t>
    </rPh>
    <phoneticPr fontId="3"/>
  </si>
  <si>
    <t>指導者</t>
    <rPh sb="0" eb="2">
      <t>シドウ</t>
    </rPh>
    <rPh sb="2" eb="3">
      <t>シャ</t>
    </rPh>
    <phoneticPr fontId="3"/>
  </si>
  <si>
    <t>平成26年度</t>
    <phoneticPr fontId="3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</si>
  <si>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3"/>
  </si>
  <si>
    <t>国指定</t>
    <rPh sb="0" eb="1">
      <t>クニ</t>
    </rPh>
    <rPh sb="1" eb="3">
      <t>シテイ</t>
    </rPh>
    <phoneticPr fontId="3"/>
  </si>
  <si>
    <t>国登録</t>
    <rPh sb="0" eb="1">
      <t>クニ</t>
    </rPh>
    <rPh sb="1" eb="3">
      <t>トウロク</t>
    </rPh>
    <phoneticPr fontId="3"/>
  </si>
  <si>
    <t>国選択</t>
    <rPh sb="0" eb="1">
      <t>クニ</t>
    </rPh>
    <rPh sb="1" eb="3">
      <t>センタク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</si>
  <si>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</si>
  <si>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</si>
  <si>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有形
文化財</t>
    <rPh sb="0" eb="2">
      <t>ユウケイ</t>
    </rPh>
    <rPh sb="3" eb="6">
      <t>ブンカザイ</t>
    </rPh>
    <phoneticPr fontId="3"/>
  </si>
  <si>
    <t>建造物</t>
    <rPh sb="0" eb="2">
      <t>ケンゾウ</t>
    </rPh>
    <rPh sb="2" eb="3">
      <t>ブツ</t>
    </rPh>
    <phoneticPr fontId="3"/>
  </si>
  <si>
    <t>絵画</t>
    <rPh sb="0" eb="2">
      <t>カイガ</t>
    </rPh>
    <phoneticPr fontId="3"/>
  </si>
  <si>
    <t>彫刻</t>
    <rPh sb="0" eb="2">
      <t>チョウコク</t>
    </rPh>
    <phoneticPr fontId="3"/>
  </si>
  <si>
    <t>工芸品</t>
    <rPh sb="0" eb="3">
      <t>コウゲイヒン</t>
    </rPh>
    <phoneticPr fontId="3"/>
  </si>
  <si>
    <t>書跡</t>
    <rPh sb="0" eb="1">
      <t>ショ</t>
    </rPh>
    <rPh sb="1" eb="2">
      <t>セキ</t>
    </rPh>
    <phoneticPr fontId="3"/>
  </si>
  <si>
    <t>考古資料</t>
    <rPh sb="0" eb="2">
      <t>コウコ</t>
    </rPh>
    <rPh sb="2" eb="4">
      <t>シリョウ</t>
    </rPh>
    <phoneticPr fontId="3"/>
  </si>
  <si>
    <t>歴史資料</t>
    <rPh sb="0" eb="2">
      <t>レキシ</t>
    </rPh>
    <rPh sb="2" eb="4">
      <t>シリョウ</t>
    </rPh>
    <phoneticPr fontId="3"/>
  </si>
  <si>
    <t>民俗
文化財</t>
    <rPh sb="0" eb="2">
      <t>ミンゾク</t>
    </rPh>
    <rPh sb="3" eb="6">
      <t>ブンカザイ</t>
    </rPh>
    <phoneticPr fontId="3"/>
  </si>
  <si>
    <t>有形民俗
文化財</t>
    <rPh sb="0" eb="2">
      <t>ユウケイ</t>
    </rPh>
    <rPh sb="2" eb="4">
      <t>ミンゾク</t>
    </rPh>
    <rPh sb="5" eb="8">
      <t>ブンカザイ</t>
    </rPh>
    <phoneticPr fontId="3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</si>
  <si>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3"/>
  </si>
  <si>
    <t>1(2)</t>
    <phoneticPr fontId="3"/>
  </si>
  <si>
    <t>記念物</t>
    <rPh sb="0" eb="3">
      <t>キネンブツ</t>
    </rPh>
    <phoneticPr fontId="3"/>
  </si>
  <si>
    <t>史跡</t>
    <rPh sb="0" eb="2">
      <t>シセキ</t>
    </rPh>
    <phoneticPr fontId="3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</si>
  <si>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3"/>
  </si>
  <si>
    <t>合計</t>
    <rPh sb="0" eb="1">
      <t>ゴウ</t>
    </rPh>
    <rPh sb="1" eb="2">
      <t>ケイ</t>
    </rPh>
    <phoneticPr fontId="3"/>
  </si>
  <si>
    <t>1(2)</t>
    <phoneticPr fontId="3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</si>
  <si>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3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</si>
  <si>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3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</si>
  <si>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3"/>
  </si>
  <si>
    <t>（各年度末現在）</t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</si>
  <si>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</si>
  <si>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3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</si>
  <si>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3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</si>
  <si>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3"/>
  </si>
  <si>
    <t>年　度</t>
    <phoneticPr fontId="3"/>
  </si>
  <si>
    <t xml:space="preserve">マルチメディア
ヘルスケアルーム </t>
    <phoneticPr fontId="3"/>
  </si>
  <si>
    <t>子育て情報室</t>
    <phoneticPr fontId="3"/>
  </si>
  <si>
    <t>学習室１</t>
    <phoneticPr fontId="3"/>
  </si>
  <si>
    <t>マルチメディア
講義室</t>
    <phoneticPr fontId="3"/>
  </si>
  <si>
    <t>人数</t>
  </si>
  <si>
    <t>学習室２</t>
  </si>
  <si>
    <t>学習室３</t>
  </si>
  <si>
    <t>学習室４(和室)</t>
  </si>
  <si>
    <t>食生活情報室
（調理室）</t>
  </si>
  <si>
    <t>テレビ会議室</t>
  </si>
  <si>
    <t>ＥＵＣ学習室</t>
  </si>
  <si>
    <t>スタジオ</t>
  </si>
  <si>
    <t>マルチメディア
ホール</t>
  </si>
  <si>
    <t>市民活動情報室</t>
    <rPh sb="2" eb="4">
      <t>カツドウ</t>
    </rPh>
    <phoneticPr fontId="3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</si>
  <si>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3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</si>
  <si>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3"/>
  </si>
  <si>
    <t>年　度</t>
    <rPh sb="0" eb="1">
      <t>トシ</t>
    </rPh>
    <rPh sb="2" eb="3">
      <t>タビ</t>
    </rPh>
    <phoneticPr fontId="3"/>
  </si>
  <si>
    <t>ギャラリー</t>
    <phoneticPr fontId="3"/>
  </si>
  <si>
    <t>多目的創作工房</t>
    <rPh sb="0" eb="3">
      <t>タモクテキ</t>
    </rPh>
    <rPh sb="3" eb="5">
      <t>ソウサク</t>
    </rPh>
    <rPh sb="5" eb="7">
      <t>コウボウ</t>
    </rPh>
    <phoneticPr fontId="3"/>
  </si>
  <si>
    <t>石蔵（創作工房）</t>
    <rPh sb="0" eb="1">
      <t>イシ</t>
    </rPh>
    <rPh sb="1" eb="2">
      <t>クラ</t>
    </rPh>
    <rPh sb="3" eb="5">
      <t>ソウサク</t>
    </rPh>
    <rPh sb="5" eb="7">
      <t>コウボウ</t>
    </rPh>
    <phoneticPr fontId="3"/>
  </si>
  <si>
    <t>資料館</t>
    <rPh sb="0" eb="3">
      <t>シリョウカン</t>
    </rPh>
    <phoneticPr fontId="3"/>
  </si>
  <si>
    <t>件数</t>
    <rPh sb="0" eb="2">
      <t>ケンスウ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</si>
  <si>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</si>
  <si>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利用者数</t>
    <rPh sb="0" eb="3">
      <t>リヨウシャ</t>
    </rPh>
    <rPh sb="3" eb="4">
      <t>スウ</t>
    </rPh>
    <phoneticPr fontId="3"/>
  </si>
  <si>
    <t>平成26年度</t>
    <phoneticPr fontId="3"/>
  </si>
  <si>
    <t>－</t>
  </si>
  <si>
    <t>－</t>
    <phoneticPr fontId="3"/>
  </si>
  <si>
    <t>－</t>
    <phoneticPr fontId="3"/>
  </si>
  <si>
    <t>（注）　石蔵は平成25年10月から貸出中止</t>
    <rPh sb="1" eb="2">
      <t>チュウ</t>
    </rPh>
    <rPh sb="4" eb="5">
      <t>イシ</t>
    </rPh>
    <rPh sb="5" eb="6">
      <t>グラ</t>
    </rPh>
    <rPh sb="7" eb="9">
      <t>ヘイセイ</t>
    </rPh>
    <rPh sb="11" eb="12">
      <t>ネン</t>
    </rPh>
    <rPh sb="14" eb="15">
      <t>ガツ</t>
    </rPh>
    <rPh sb="17" eb="19">
      <t>カシダシ</t>
    </rPh>
    <rPh sb="19" eb="21">
      <t>チュウシ</t>
    </rPh>
    <phoneticPr fontId="3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</si>
  <si>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3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</si>
  <si>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3"/>
  </si>
  <si>
    <t>小会議室</t>
    <rPh sb="0" eb="1">
      <t>ショウ</t>
    </rPh>
    <rPh sb="1" eb="4">
      <t>カイギシツ</t>
    </rPh>
    <phoneticPr fontId="3"/>
  </si>
  <si>
    <t>第１和室</t>
    <phoneticPr fontId="3"/>
  </si>
  <si>
    <t>第２和室</t>
    <phoneticPr fontId="3"/>
  </si>
  <si>
    <t>中会議室</t>
    <rPh sb="0" eb="1">
      <t>チュウ</t>
    </rPh>
    <rPh sb="1" eb="4">
      <t>カイギシツ</t>
    </rPh>
    <phoneticPr fontId="3"/>
  </si>
  <si>
    <t>件　数</t>
    <rPh sb="0" eb="1">
      <t>ケン</t>
    </rPh>
    <rPh sb="2" eb="3">
      <t>スウ</t>
    </rPh>
    <phoneticPr fontId="3"/>
  </si>
  <si>
    <t>人　数</t>
    <rPh sb="0" eb="1">
      <t>ヒト</t>
    </rPh>
    <rPh sb="2" eb="3">
      <t>スウ</t>
    </rPh>
    <phoneticPr fontId="3"/>
  </si>
  <si>
    <t>平成26年度</t>
    <phoneticPr fontId="3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</si>
  <si>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3"/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</si>
  <si>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3"/>
  </si>
  <si>
    <t>（各年度末）</t>
    <rPh sb="1" eb="2">
      <t>カク</t>
    </rPh>
    <rPh sb="2" eb="5">
      <t>ネンドマツ</t>
    </rPh>
    <phoneticPr fontId="3"/>
  </si>
  <si>
    <t>会議室A　　　　</t>
    <phoneticPr fontId="3"/>
  </si>
  <si>
    <t>会議室B</t>
    <phoneticPr fontId="3"/>
  </si>
  <si>
    <t>イベントホール</t>
    <phoneticPr fontId="3"/>
  </si>
  <si>
    <t>件　　数</t>
    <rPh sb="0" eb="1">
      <t>ケン</t>
    </rPh>
    <rPh sb="3" eb="4">
      <t>スウ</t>
    </rPh>
    <phoneticPr fontId="3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</si>
  <si>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3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</si>
  <si>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3"/>
  </si>
  <si>
    <t>(単位:人）</t>
    <rPh sb="1" eb="3">
      <t>タンイ</t>
    </rPh>
    <rPh sb="4" eb="5">
      <t>ニン</t>
    </rPh>
    <phoneticPr fontId="3"/>
  </si>
  <si>
    <t>(各年度末）</t>
    <rPh sb="1" eb="2">
      <t>カク</t>
    </rPh>
    <rPh sb="2" eb="5">
      <t>ネンドマツ</t>
    </rPh>
    <phoneticPr fontId="3"/>
  </si>
  <si>
    <t>宿　　泊</t>
    <rPh sb="0" eb="1">
      <t>ヤド</t>
    </rPh>
    <rPh sb="3" eb="4">
      <t>ハク</t>
    </rPh>
    <phoneticPr fontId="3"/>
  </si>
  <si>
    <t>日帰り入浴</t>
    <rPh sb="0" eb="2">
      <t>ヒガエ</t>
    </rPh>
    <rPh sb="3" eb="5">
      <t>ニュウヨク</t>
    </rPh>
    <phoneticPr fontId="3"/>
  </si>
  <si>
    <t>大人
利用人数</t>
    <rPh sb="0" eb="2">
      <t>オトナ</t>
    </rPh>
    <rPh sb="3" eb="5">
      <t>リヨウ</t>
    </rPh>
    <rPh sb="5" eb="7">
      <t>ニンズウ</t>
    </rPh>
    <phoneticPr fontId="3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</si>
  <si>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3"/>
  </si>
  <si>
    <t>幼児
利用人数</t>
    <rPh sb="0" eb="2">
      <t>ヨウジ</t>
    </rPh>
    <rPh sb="3" eb="5">
      <t>リヨウ</t>
    </rPh>
    <rPh sb="5" eb="7">
      <t>ニンズウ</t>
    </rPh>
    <phoneticPr fontId="3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</si>
  <si>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3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</si>
  <si>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3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</si>
  <si>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3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</si>
  <si>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3"/>
  </si>
  <si>
    <t>一般利用</t>
    <rPh sb="0" eb="2">
      <t>イッパン</t>
    </rPh>
    <rPh sb="2" eb="4">
      <t>リヨウ</t>
    </rPh>
    <phoneticPr fontId="3"/>
  </si>
  <si>
    <t>学校利用</t>
    <rPh sb="0" eb="2">
      <t>ガッコウ</t>
    </rPh>
    <rPh sb="2" eb="4">
      <t>リヨウ</t>
    </rPh>
    <phoneticPr fontId="3"/>
  </si>
  <si>
    <t>一　般</t>
    <rPh sb="0" eb="1">
      <t>イチ</t>
    </rPh>
    <rPh sb="2" eb="3">
      <t>ハン</t>
    </rPh>
    <phoneticPr fontId="3"/>
  </si>
  <si>
    <t>中学生以下</t>
    <rPh sb="0" eb="3">
      <t>チュウガクセイ</t>
    </rPh>
    <rPh sb="3" eb="5">
      <t>イカ</t>
    </rPh>
    <phoneticPr fontId="3"/>
  </si>
  <si>
    <t>一般</t>
    <rPh sb="0" eb="2">
      <t>イッパン</t>
    </rPh>
    <phoneticPr fontId="3"/>
  </si>
  <si>
    <t>平成26年度</t>
    <phoneticPr fontId="3"/>
  </si>
  <si>
    <t>29表　図書館別貸出点数の推移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</si>
</sst>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);[Red]\(#,##0\)"/>
    <numFmt numFmtId="178" formatCode="#,##0_ "/>
    <numFmt numFmtId="179" formatCode="0.0_);[Red]\(0.0\)"/>
    <numFmt numFmtId="180" formatCode="#,##0;[Red]#,##0"/>
    <numFmt numFmtId="181" formatCode="#,##0.0;[Red]\-#,##0.0"/>
    <numFmt numFmtId="182" formatCode="#,##0.0_ ;[Red]\-#,##0.0\ "/>
    <numFmt numFmtId="183" formatCode="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759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Alignment="1">
      <alignment horizontal="justify" vertical="center"/>
    </xf>
    <xf numFmtId="56" fontId="9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7" fillId="0" borderId="0" xfId="0" applyFont="1"/>
    <xf numFmtId="38" fontId="11" fillId="0" borderId="0" xfId="1" applyFont="1" applyFill="1"/>
    <xf numFmtId="0" fontId="11" fillId="0" borderId="0" xfId="0" applyFont="1" applyFill="1"/>
    <xf numFmtId="0" fontId="14" fillId="0" borderId="0" xfId="0" applyFont="1"/>
    <xf numFmtId="178" fontId="15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7" fontId="14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7" fontId="7" fillId="0" borderId="1" xfId="0" applyNumberFormat="1" applyFont="1" applyFill="1" applyBorder="1" applyAlignment="1">
      <alignment horizontal="distributed" vertical="center" justifyLastLine="1"/>
    </xf>
    <xf numFmtId="179" fontId="7" fillId="0" borderId="1" xfId="0" applyNumberFormat="1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distributed" vertical="center"/>
    </xf>
    <xf numFmtId="180" fontId="12" fillId="0" borderId="5" xfId="0" applyNumberFormat="1" applyFont="1" applyFill="1" applyBorder="1" applyAlignment="1">
      <alignment vertical="center"/>
    </xf>
    <xf numFmtId="179" fontId="12" fillId="0" borderId="6" xfId="4" applyNumberFormat="1" applyFont="1" applyFill="1" applyBorder="1" applyAlignment="1">
      <alignment vertical="center"/>
    </xf>
    <xf numFmtId="38" fontId="12" fillId="0" borderId="5" xfId="4" applyFont="1" applyFill="1" applyBorder="1" applyAlignment="1">
      <alignment vertical="center"/>
    </xf>
    <xf numFmtId="176" fontId="12" fillId="0" borderId="6" xfId="4" applyNumberFormat="1" applyFont="1" applyFill="1" applyBorder="1" applyAlignment="1">
      <alignment vertical="center"/>
    </xf>
    <xf numFmtId="38" fontId="12" fillId="0" borderId="7" xfId="4" applyFont="1" applyFill="1" applyBorder="1" applyAlignment="1">
      <alignment horizontal="right" vertical="center"/>
    </xf>
    <xf numFmtId="180" fontId="12" fillId="0" borderId="6" xfId="0" applyNumberFormat="1" applyFont="1" applyFill="1" applyBorder="1" applyAlignment="1">
      <alignment vertical="center"/>
    </xf>
    <xf numFmtId="38" fontId="12" fillId="0" borderId="6" xfId="4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179" fontId="12" fillId="0" borderId="0" xfId="0" applyNumberFormat="1" applyFont="1" applyFill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180" fontId="15" fillId="0" borderId="10" xfId="0" applyNumberFormat="1" applyFont="1" applyFill="1" applyBorder="1" applyAlignment="1">
      <alignment vertical="center"/>
    </xf>
    <xf numFmtId="179" fontId="15" fillId="0" borderId="10" xfId="4" applyNumberFormat="1" applyFont="1" applyFill="1" applyBorder="1" applyAlignment="1">
      <alignment vertical="center"/>
    </xf>
    <xf numFmtId="180" fontId="15" fillId="0" borderId="11" xfId="0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 vertical="top"/>
    </xf>
    <xf numFmtId="177" fontId="14" fillId="0" borderId="0" xfId="0" applyNumberFormat="1" applyFont="1" applyFill="1" applyBorder="1" applyAlignment="1">
      <alignment horizontal="left" vertical="center"/>
    </xf>
    <xf numFmtId="179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Alignment="1"/>
    <xf numFmtId="177" fontId="12" fillId="0" borderId="1" xfId="0" applyNumberFormat="1" applyFont="1" applyFill="1" applyBorder="1" applyAlignment="1">
      <alignment horizontal="distributed" vertical="center" justifyLastLine="1"/>
    </xf>
    <xf numFmtId="179" fontId="12" fillId="0" borderId="1" xfId="0" applyNumberFormat="1" applyFont="1" applyFill="1" applyBorder="1" applyAlignment="1">
      <alignment horizontal="distributed" vertical="center" wrapText="1" justifyLastLine="1"/>
    </xf>
    <xf numFmtId="0" fontId="12" fillId="0" borderId="1" xfId="0" applyFont="1" applyFill="1" applyBorder="1" applyAlignment="1">
      <alignment horizontal="distributed" vertical="center" justifyLastLine="1"/>
    </xf>
    <xf numFmtId="176" fontId="12" fillId="0" borderId="8" xfId="4" applyNumberFormat="1" applyFont="1" applyFill="1" applyBorder="1" applyAlignment="1">
      <alignment vertical="center"/>
    </xf>
    <xf numFmtId="176" fontId="12" fillId="0" borderId="8" xfId="4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distributed" vertical="center"/>
    </xf>
    <xf numFmtId="176" fontId="15" fillId="0" borderId="10" xfId="1" applyNumberFormat="1" applyFont="1" applyFill="1" applyBorder="1" applyAlignment="1">
      <alignment vertical="center"/>
    </xf>
    <xf numFmtId="176" fontId="15" fillId="0" borderId="11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justifyLastLine="1"/>
    </xf>
    <xf numFmtId="0" fontId="12" fillId="0" borderId="1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vertical="center" justifyLastLine="1"/>
    </xf>
    <xf numFmtId="0" fontId="12" fillId="0" borderId="3" xfId="0" applyFont="1" applyFill="1" applyBorder="1" applyAlignment="1">
      <alignment vertical="center" justifyLastLine="1"/>
    </xf>
    <xf numFmtId="0" fontId="12" fillId="0" borderId="4" xfId="0" applyFont="1" applyFill="1" applyBorder="1" applyAlignment="1">
      <alignment horizontal="center" vertical="center"/>
    </xf>
    <xf numFmtId="176" fontId="12" fillId="0" borderId="6" xfId="3" applyNumberFormat="1" applyFont="1" applyFill="1" applyBorder="1" applyAlignment="1">
      <alignment horizontal="right" vertical="center"/>
    </xf>
    <xf numFmtId="176" fontId="12" fillId="0" borderId="16" xfId="3" applyNumberFormat="1" applyFont="1" applyFill="1" applyBorder="1" applyAlignment="1">
      <alignment horizontal="right" vertical="center"/>
    </xf>
    <xf numFmtId="176" fontId="12" fillId="0" borderId="4" xfId="3" applyNumberFormat="1" applyFont="1" applyFill="1" applyBorder="1" applyAlignment="1">
      <alignment horizontal="right" vertical="center"/>
    </xf>
    <xf numFmtId="176" fontId="12" fillId="0" borderId="8" xfId="3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41" fontId="12" fillId="0" borderId="6" xfId="3" applyNumberFormat="1" applyFont="1" applyFill="1" applyBorder="1" applyAlignment="1">
      <alignment horizontal="right" vertical="center"/>
    </xf>
    <xf numFmtId="41" fontId="12" fillId="0" borderId="8" xfId="3" applyNumberFormat="1" applyFont="1" applyFill="1" applyBorder="1" applyAlignment="1">
      <alignment horizontal="right" vertical="center"/>
    </xf>
    <xf numFmtId="41" fontId="12" fillId="0" borderId="16" xfId="3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176" fontId="15" fillId="0" borderId="6" xfId="3" applyNumberFormat="1" applyFont="1" applyFill="1" applyBorder="1" applyAlignment="1">
      <alignment horizontal="right" vertical="center"/>
    </xf>
    <xf numFmtId="41" fontId="15" fillId="0" borderId="6" xfId="3" applyNumberFormat="1" applyFont="1" applyFill="1" applyBorder="1" applyAlignment="1">
      <alignment horizontal="right" vertical="center"/>
    </xf>
    <xf numFmtId="41" fontId="15" fillId="0" borderId="8" xfId="3" applyNumberFormat="1" applyFont="1" applyFill="1" applyBorder="1" applyAlignment="1">
      <alignment horizontal="right" vertical="center"/>
    </xf>
    <xf numFmtId="41" fontId="15" fillId="0" borderId="16" xfId="3" applyNumberFormat="1" applyFont="1" applyFill="1" applyBorder="1" applyAlignment="1">
      <alignment horizontal="right" vertical="center"/>
    </xf>
    <xf numFmtId="176" fontId="15" fillId="0" borderId="4" xfId="3" applyNumberFormat="1" applyFont="1" applyFill="1" applyBorder="1" applyAlignment="1">
      <alignment horizontal="right" vertical="center"/>
    </xf>
    <xf numFmtId="176" fontId="15" fillId="0" borderId="8" xfId="3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distributed" vertical="center" shrinkToFit="1"/>
    </xf>
    <xf numFmtId="176" fontId="12" fillId="0" borderId="10" xfId="3" applyNumberFormat="1" applyFont="1" applyFill="1" applyBorder="1" applyAlignment="1">
      <alignment horizontal="right" vertical="center"/>
    </xf>
    <xf numFmtId="41" fontId="12" fillId="0" borderId="10" xfId="3" applyNumberFormat="1" applyFont="1" applyFill="1" applyBorder="1" applyAlignment="1">
      <alignment horizontal="right" vertical="center"/>
    </xf>
    <xf numFmtId="41" fontId="12" fillId="0" borderId="11" xfId="3" applyNumberFormat="1" applyFont="1" applyFill="1" applyBorder="1" applyAlignment="1">
      <alignment horizontal="right" vertical="center"/>
    </xf>
    <xf numFmtId="41" fontId="12" fillId="0" borderId="17" xfId="3" applyNumberFormat="1" applyFont="1" applyFill="1" applyBorder="1" applyAlignment="1">
      <alignment horizontal="right" vertical="center"/>
    </xf>
    <xf numFmtId="176" fontId="12" fillId="0" borderId="9" xfId="3" applyNumberFormat="1" applyFont="1" applyFill="1" applyBorder="1" applyAlignment="1">
      <alignment horizontal="right" vertical="center"/>
    </xf>
    <xf numFmtId="176" fontId="12" fillId="0" borderId="11" xfId="3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/>
    </xf>
    <xf numFmtId="176" fontId="21" fillId="0" borderId="0" xfId="3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8" fontId="21" fillId="0" borderId="0" xfId="0" applyNumberFormat="1" applyFont="1" applyFill="1" applyBorder="1" applyAlignment="1">
      <alignment vertical="center"/>
    </xf>
    <xf numFmtId="38" fontId="21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 justifyLastLine="1"/>
    </xf>
    <xf numFmtId="176" fontId="12" fillId="0" borderId="6" xfId="3" applyNumberFormat="1" applyFont="1" applyFill="1" applyBorder="1" applyAlignment="1">
      <alignment vertical="center"/>
    </xf>
    <xf numFmtId="176" fontId="12" fillId="0" borderId="8" xfId="3" applyNumberFormat="1" applyFont="1" applyFill="1" applyBorder="1" applyAlignment="1">
      <alignment vertical="center"/>
    </xf>
    <xf numFmtId="176" fontId="12" fillId="0" borderId="19" xfId="3" applyNumberFormat="1" applyFont="1" applyFill="1" applyBorder="1" applyAlignment="1">
      <alignment vertical="center"/>
    </xf>
    <xf numFmtId="176" fontId="12" fillId="0" borderId="4" xfId="3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6" fontId="15" fillId="0" borderId="6" xfId="3" applyNumberFormat="1" applyFont="1" applyFill="1" applyBorder="1" applyAlignment="1">
      <alignment vertical="center"/>
    </xf>
    <xf numFmtId="176" fontId="15" fillId="0" borderId="8" xfId="3" applyNumberFormat="1" applyFont="1" applyFill="1" applyBorder="1" applyAlignment="1">
      <alignment vertical="center"/>
    </xf>
    <xf numFmtId="176" fontId="15" fillId="0" borderId="19" xfId="3" applyNumberFormat="1" applyFont="1" applyFill="1" applyBorder="1" applyAlignment="1">
      <alignment vertical="center"/>
    </xf>
    <xf numFmtId="176" fontId="15" fillId="0" borderId="4" xfId="3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distributed" vertical="center"/>
    </xf>
    <xf numFmtId="176" fontId="12" fillId="0" borderId="10" xfId="3" applyNumberFormat="1" applyFont="1" applyFill="1" applyBorder="1" applyAlignment="1">
      <alignment vertical="center"/>
    </xf>
    <xf numFmtId="176" fontId="12" fillId="0" borderId="11" xfId="3" applyNumberFormat="1" applyFont="1" applyFill="1" applyBorder="1" applyAlignment="1">
      <alignment vertical="center"/>
    </xf>
    <xf numFmtId="176" fontId="12" fillId="0" borderId="18" xfId="3" applyNumberFormat="1" applyFont="1" applyFill="1" applyBorder="1" applyAlignment="1">
      <alignment vertical="center"/>
    </xf>
    <xf numFmtId="176" fontId="12" fillId="0" borderId="9" xfId="3" applyNumberFormat="1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1" fillId="0" borderId="1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center" vertical="center"/>
    </xf>
    <xf numFmtId="178" fontId="12" fillId="0" borderId="6" xfId="0" applyNumberFormat="1" applyFont="1" applyFill="1" applyBorder="1" applyAlignment="1">
      <alignment vertical="center"/>
    </xf>
    <xf numFmtId="178" fontId="12" fillId="0" borderId="6" xfId="0" applyNumberFormat="1" applyFont="1" applyFill="1" applyBorder="1" applyAlignment="1">
      <alignment horizontal="right" vertical="center"/>
    </xf>
    <xf numFmtId="178" fontId="12" fillId="0" borderId="6" xfId="0" applyNumberFormat="1" applyFont="1" applyBorder="1" applyAlignment="1">
      <alignment horizontal="right" vertical="center"/>
    </xf>
    <xf numFmtId="178" fontId="12" fillId="0" borderId="8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12" fillId="0" borderId="4" xfId="0" applyNumberFormat="1" applyFont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178" fontId="12" fillId="0" borderId="8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vertical="center"/>
    </xf>
    <xf numFmtId="178" fontId="15" fillId="0" borderId="10" xfId="0" applyNumberFormat="1" applyFont="1" applyFill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178" fontId="15" fillId="0" borderId="11" xfId="0" applyNumberFormat="1" applyFont="1" applyFill="1" applyBorder="1" applyAlignment="1">
      <alignment horizontal="right" vertical="center"/>
    </xf>
    <xf numFmtId="178" fontId="15" fillId="0" borderId="9" xfId="0" applyNumberFormat="1" applyFont="1" applyBorder="1" applyAlignment="1">
      <alignment horizontal="right" vertical="center"/>
    </xf>
    <xf numFmtId="178" fontId="15" fillId="0" borderId="0" xfId="0" applyNumberFormat="1" applyFont="1" applyFill="1" applyBorder="1" applyAlignment="1">
      <alignment vertical="top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8" fontId="12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>
      <alignment horizontal="distributed" vertical="center" justifyLastLine="1"/>
    </xf>
    <xf numFmtId="181" fontId="12" fillId="0" borderId="21" xfId="4" applyNumberFormat="1" applyFont="1" applyFill="1" applyBorder="1" applyAlignment="1">
      <alignment vertical="center"/>
    </xf>
    <xf numFmtId="181" fontId="12" fillId="0" borderId="5" xfId="4" applyNumberFormat="1" applyFont="1" applyFill="1" applyBorder="1" applyAlignment="1">
      <alignment vertical="center"/>
    </xf>
    <xf numFmtId="181" fontId="12" fillId="0" borderId="7" xfId="4" applyNumberFormat="1" applyFont="1" applyFill="1" applyBorder="1" applyAlignment="1">
      <alignment vertical="center"/>
    </xf>
    <xf numFmtId="181" fontId="12" fillId="0" borderId="4" xfId="4" applyNumberFormat="1" applyFont="1" applyFill="1" applyBorder="1" applyAlignment="1">
      <alignment vertical="center"/>
    </xf>
    <xf numFmtId="181" fontId="12" fillId="0" borderId="6" xfId="4" applyNumberFormat="1" applyFont="1" applyFill="1" applyBorder="1" applyAlignment="1">
      <alignment vertical="center"/>
    </xf>
    <xf numFmtId="181" fontId="12" fillId="0" borderId="0" xfId="4" applyNumberFormat="1" applyFont="1" applyFill="1" applyBorder="1" applyAlignment="1">
      <alignment vertical="center"/>
    </xf>
    <xf numFmtId="181" fontId="12" fillId="0" borderId="8" xfId="4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181" fontId="12" fillId="0" borderId="23" xfId="4" applyNumberFormat="1" applyFont="1" applyFill="1" applyBorder="1" applyAlignment="1">
      <alignment vertical="center"/>
    </xf>
    <xf numFmtId="181" fontId="12" fillId="0" borderId="24" xfId="4" applyNumberFormat="1" applyFont="1" applyFill="1" applyBorder="1" applyAlignment="1">
      <alignment vertical="center"/>
    </xf>
    <xf numFmtId="181" fontId="12" fillId="0" borderId="22" xfId="4" applyNumberFormat="1" applyFont="1" applyFill="1" applyBorder="1" applyAlignment="1">
      <alignment vertical="center"/>
    </xf>
    <xf numFmtId="181" fontId="12" fillId="0" borderId="25" xfId="4" applyNumberFormat="1" applyFont="1" applyFill="1" applyBorder="1" applyAlignment="1">
      <alignment vertical="center"/>
    </xf>
    <xf numFmtId="181" fontId="12" fillId="0" borderId="26" xfId="4" applyNumberFormat="1" applyFont="1" applyFill="1" applyBorder="1" applyAlignment="1">
      <alignment vertical="center"/>
    </xf>
    <xf numFmtId="181" fontId="12" fillId="0" borderId="27" xfId="4" applyNumberFormat="1" applyFont="1" applyFill="1" applyBorder="1" applyAlignment="1">
      <alignment vertical="center"/>
    </xf>
    <xf numFmtId="181" fontId="12" fillId="0" borderId="28" xfId="4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181" fontId="12" fillId="0" borderId="9" xfId="4" applyNumberFormat="1" applyFont="1" applyFill="1" applyBorder="1" applyAlignment="1">
      <alignment vertical="center"/>
    </xf>
    <xf numFmtId="181" fontId="12" fillId="0" borderId="10" xfId="4" applyNumberFormat="1" applyFont="1" applyFill="1" applyBorder="1" applyAlignment="1">
      <alignment vertical="center"/>
    </xf>
    <xf numFmtId="181" fontId="12" fillId="0" borderId="11" xfId="4" applyNumberFormat="1" applyFont="1" applyFill="1" applyBorder="1" applyAlignment="1">
      <alignment vertical="center"/>
    </xf>
    <xf numFmtId="181" fontId="12" fillId="0" borderId="20" xfId="4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center" vertical="center"/>
    </xf>
    <xf numFmtId="176" fontId="12" fillId="0" borderId="6" xfId="1" applyNumberFormat="1" applyFont="1" applyBorder="1" applyAlignment="1">
      <alignment vertical="center"/>
    </xf>
    <xf numFmtId="176" fontId="12" fillId="0" borderId="6" xfId="1" applyNumberFormat="1" applyFont="1" applyFill="1" applyBorder="1" applyAlignment="1">
      <alignment vertical="center"/>
    </xf>
    <xf numFmtId="176" fontId="12" fillId="0" borderId="6" xfId="1" applyNumberFormat="1" applyFont="1" applyFill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6" fontId="12" fillId="0" borderId="4" xfId="1" applyNumberFormat="1" applyFont="1" applyFill="1" applyBorder="1" applyAlignment="1">
      <alignment vertical="center"/>
    </xf>
    <xf numFmtId="182" fontId="12" fillId="0" borderId="6" xfId="1" applyNumberFormat="1" applyFont="1" applyBorder="1" applyAlignment="1">
      <alignment vertical="center"/>
    </xf>
    <xf numFmtId="182" fontId="12" fillId="0" borderId="0" xfId="1" applyNumberFormat="1" applyFont="1" applyBorder="1" applyAlignment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182" fontId="12" fillId="0" borderId="8" xfId="1" applyNumberFormat="1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176" fontId="15" fillId="0" borderId="10" xfId="1" applyNumberFormat="1" applyFont="1" applyBorder="1" applyAlignment="1">
      <alignment vertical="center"/>
    </xf>
    <xf numFmtId="176" fontId="15" fillId="0" borderId="10" xfId="1" applyNumberFormat="1" applyFont="1" applyFill="1" applyBorder="1" applyAlignment="1">
      <alignment horizontal="right" vertical="center"/>
    </xf>
    <xf numFmtId="176" fontId="15" fillId="0" borderId="11" xfId="1" applyNumberFormat="1" applyFont="1" applyFill="1" applyBorder="1" applyAlignment="1">
      <alignment horizontal="right" vertical="center"/>
    </xf>
    <xf numFmtId="176" fontId="15" fillId="0" borderId="9" xfId="1" applyNumberFormat="1" applyFont="1" applyFill="1" applyBorder="1" applyAlignment="1">
      <alignment vertical="center"/>
    </xf>
    <xf numFmtId="182" fontId="15" fillId="0" borderId="10" xfId="1" applyNumberFormat="1" applyFont="1" applyBorder="1" applyAlignment="1">
      <alignment vertical="center"/>
    </xf>
    <xf numFmtId="182" fontId="15" fillId="0" borderId="11" xfId="1" applyNumberFormat="1" applyFont="1" applyBorder="1" applyAlignment="1">
      <alignment vertical="center"/>
    </xf>
    <xf numFmtId="0" fontId="14" fillId="0" borderId="0" xfId="0" applyFont="1" applyAlignment="1"/>
    <xf numFmtId="0" fontId="12" fillId="0" borderId="3" xfId="0" applyFont="1" applyBorder="1" applyAlignment="1">
      <alignment horizontal="center" vertical="center" wrapText="1" justifyLastLine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distributed" vertical="center"/>
    </xf>
    <xf numFmtId="176" fontId="12" fillId="0" borderId="8" xfId="1" applyNumberFormat="1" applyFont="1" applyFill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12" fillId="0" borderId="6" xfId="0" applyFont="1" applyFill="1" applyBorder="1" applyAlignment="1">
      <alignment horizontal="right" vertical="center"/>
    </xf>
    <xf numFmtId="176" fontId="12" fillId="0" borderId="4" xfId="1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82" fontId="12" fillId="0" borderId="6" xfId="1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right" vertical="center"/>
    </xf>
    <xf numFmtId="182" fontId="15" fillId="0" borderId="10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176" fontId="12" fillId="0" borderId="6" xfId="4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/>
    </xf>
    <xf numFmtId="176" fontId="15" fillId="0" borderId="10" xfId="4" applyNumberFormat="1" applyFont="1" applyFill="1" applyBorder="1" applyAlignment="1">
      <alignment vertical="center"/>
    </xf>
    <xf numFmtId="176" fontId="15" fillId="0" borderId="10" xfId="4" applyNumberFormat="1" applyFont="1" applyFill="1" applyBorder="1" applyAlignment="1">
      <alignment horizontal="right" vertical="center"/>
    </xf>
    <xf numFmtId="176" fontId="15" fillId="0" borderId="11" xfId="4" applyNumberFormat="1" applyFont="1" applyFill="1" applyBorder="1" applyAlignment="1">
      <alignment vertical="center"/>
    </xf>
    <xf numFmtId="176" fontId="15" fillId="0" borderId="11" xfId="4" applyNumberFormat="1" applyFont="1" applyFill="1" applyBorder="1" applyAlignment="1">
      <alignment horizontal="right" vertical="center"/>
    </xf>
    <xf numFmtId="183" fontId="12" fillId="0" borderId="6" xfId="0" applyNumberFormat="1" applyFont="1" applyFill="1" applyBorder="1" applyAlignment="1">
      <alignment horizontal="right" vertical="center"/>
    </xf>
    <xf numFmtId="183" fontId="15" fillId="0" borderId="10" xfId="0" applyNumberFormat="1" applyFont="1" applyFill="1" applyBorder="1" applyAlignment="1">
      <alignment horizontal="right" vertical="center"/>
    </xf>
    <xf numFmtId="178" fontId="15" fillId="0" borderId="1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4" xfId="4" applyNumberFormat="1" applyFont="1" applyFill="1" applyBorder="1" applyAlignment="1">
      <alignment vertical="center"/>
    </xf>
    <xf numFmtId="3" fontId="12" fillId="0" borderId="8" xfId="0" applyNumberFormat="1" applyFont="1" applyFill="1" applyBorder="1" applyAlignment="1">
      <alignment vertical="center"/>
    </xf>
    <xf numFmtId="176" fontId="15" fillId="0" borderId="10" xfId="1" applyNumberFormat="1" applyFont="1" applyFill="1" applyBorder="1" applyAlignment="1">
      <alignment horizontal="center" vertical="center"/>
    </xf>
    <xf numFmtId="176" fontId="15" fillId="0" borderId="9" xfId="4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41" fontId="12" fillId="0" borderId="5" xfId="0" applyNumberFormat="1" applyFont="1" applyFill="1" applyBorder="1" applyAlignment="1">
      <alignment horizontal="right" vertical="center"/>
    </xf>
    <xf numFmtId="41" fontId="12" fillId="0" borderId="12" xfId="0" applyNumberFormat="1" applyFont="1" applyFill="1" applyBorder="1" applyAlignment="1">
      <alignment vertical="center"/>
    </xf>
    <xf numFmtId="41" fontId="15" fillId="0" borderId="5" xfId="0" applyNumberFormat="1" applyFont="1" applyFill="1" applyBorder="1" applyAlignment="1">
      <alignment horizontal="right" vertical="center"/>
    </xf>
    <xf numFmtId="41" fontId="15" fillId="0" borderId="12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vertical="center"/>
    </xf>
    <xf numFmtId="41" fontId="15" fillId="0" borderId="6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vertical="center"/>
    </xf>
    <xf numFmtId="41" fontId="15" fillId="0" borderId="6" xfId="0" applyNumberFormat="1" applyFont="1" applyFill="1" applyBorder="1" applyAlignment="1">
      <alignment vertical="center"/>
    </xf>
    <xf numFmtId="41" fontId="12" fillId="0" borderId="0" xfId="4" applyNumberFormat="1" applyFont="1" applyFill="1" applyBorder="1" applyAlignment="1">
      <alignment vertical="center"/>
    </xf>
    <xf numFmtId="41" fontId="15" fillId="0" borderId="0" xfId="4" applyNumberFormat="1" applyFont="1" applyFill="1" applyBorder="1" applyAlignment="1">
      <alignment vertical="center"/>
    </xf>
    <xf numFmtId="176" fontId="12" fillId="0" borderId="10" xfId="4" applyNumberFormat="1" applyFont="1" applyFill="1" applyBorder="1" applyAlignment="1">
      <alignment vertical="center" shrinkToFit="1"/>
    </xf>
    <xf numFmtId="176" fontId="12" fillId="0" borderId="11" xfId="4" applyNumberFormat="1" applyFont="1" applyFill="1" applyBorder="1" applyAlignment="1">
      <alignment vertical="center" shrinkToFit="1"/>
    </xf>
    <xf numFmtId="176" fontId="15" fillId="0" borderId="10" xfId="4" applyNumberFormat="1" applyFont="1" applyFill="1" applyBorder="1" applyAlignment="1">
      <alignment vertical="center" shrinkToFit="1"/>
    </xf>
    <xf numFmtId="176" fontId="15" fillId="0" borderId="11" xfId="4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top"/>
    </xf>
    <xf numFmtId="49" fontId="12" fillId="0" borderId="6" xfId="4" applyNumberFormat="1" applyFont="1" applyFill="1" applyBorder="1" applyAlignment="1">
      <alignment horizontal="right" vertical="center"/>
    </xf>
    <xf numFmtId="49" fontId="12" fillId="0" borderId="8" xfId="4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38" fontId="14" fillId="0" borderId="0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distributed" vertical="center" justifyLastLine="1"/>
    </xf>
    <xf numFmtId="38" fontId="12" fillId="0" borderId="3" xfId="1" applyFont="1" applyFill="1" applyBorder="1" applyAlignment="1">
      <alignment horizontal="distributed" vertical="center" justifyLastLine="1"/>
    </xf>
    <xf numFmtId="38" fontId="12" fillId="0" borderId="0" xfId="1" applyFont="1" applyFill="1" applyBorder="1" applyAlignment="1">
      <alignment horizontal="distributed" vertical="center" justifyLastLine="1"/>
    </xf>
    <xf numFmtId="38" fontId="12" fillId="0" borderId="4" xfId="1" applyFont="1" applyFill="1" applyBorder="1" applyAlignment="1">
      <alignment horizontal="distributed" vertical="center" justifyLastLine="1"/>
    </xf>
    <xf numFmtId="38" fontId="12" fillId="0" borderId="6" xfId="1" applyFont="1" applyFill="1" applyBorder="1" applyAlignment="1">
      <alignment horizontal="right" vertical="center" justifyLastLine="1"/>
    </xf>
    <xf numFmtId="38" fontId="12" fillId="0" borderId="4" xfId="1" applyFont="1" applyFill="1" applyBorder="1" applyAlignment="1">
      <alignment horizontal="right" vertical="center" justifyLastLine="1"/>
    </xf>
    <xf numFmtId="38" fontId="12" fillId="0" borderId="0" xfId="1" applyFont="1" applyFill="1" applyBorder="1" applyAlignment="1">
      <alignment horizontal="right" vertical="center" justifyLastLine="1"/>
    </xf>
    <xf numFmtId="38" fontId="12" fillId="0" borderId="8" xfId="1" applyFont="1" applyFill="1" applyBorder="1" applyAlignment="1">
      <alignment horizontal="right" vertical="center" justifyLastLine="1"/>
    </xf>
    <xf numFmtId="38" fontId="22" fillId="0" borderId="0" xfId="1" applyFont="1" applyFill="1" applyAlignment="1">
      <alignment vertical="center"/>
    </xf>
    <xf numFmtId="38" fontId="12" fillId="0" borderId="6" xfId="4" applyFont="1" applyFill="1" applyBorder="1" applyAlignment="1">
      <alignment horizontal="right" vertical="center" justifyLastLine="1"/>
    </xf>
    <xf numFmtId="38" fontId="12" fillId="0" borderId="4" xfId="4" applyFont="1" applyFill="1" applyBorder="1" applyAlignment="1">
      <alignment horizontal="right" vertical="center" justifyLastLine="1"/>
    </xf>
    <xf numFmtId="38" fontId="12" fillId="0" borderId="0" xfId="4" applyFont="1" applyFill="1" applyBorder="1" applyAlignment="1">
      <alignment horizontal="right" vertical="center" justifyLastLine="1"/>
    </xf>
    <xf numFmtId="38" fontId="12" fillId="0" borderId="8" xfId="4" applyFont="1" applyFill="1" applyBorder="1" applyAlignment="1">
      <alignment horizontal="right" vertical="center" justifyLastLine="1"/>
    </xf>
    <xf numFmtId="38" fontId="15" fillId="0" borderId="9" xfId="1" applyFont="1" applyFill="1" applyBorder="1" applyAlignment="1">
      <alignment horizontal="distributed" vertical="center" justifyLastLine="1"/>
    </xf>
    <xf numFmtId="38" fontId="15" fillId="0" borderId="10" xfId="4" applyFont="1" applyFill="1" applyBorder="1" applyAlignment="1">
      <alignment horizontal="right" vertical="center" justifyLastLine="1"/>
    </xf>
    <xf numFmtId="38" fontId="15" fillId="0" borderId="9" xfId="4" applyFont="1" applyFill="1" applyBorder="1" applyAlignment="1">
      <alignment horizontal="right" vertical="center" justifyLastLine="1"/>
    </xf>
    <xf numFmtId="38" fontId="15" fillId="0" borderId="11" xfId="4" applyFont="1" applyFill="1" applyBorder="1" applyAlignment="1">
      <alignment horizontal="right" vertical="center" justifyLastLine="1"/>
    </xf>
    <xf numFmtId="38" fontId="17" fillId="0" borderId="0" xfId="1" applyFont="1" applyFill="1" applyBorder="1" applyAlignment="1">
      <alignment vertical="center"/>
    </xf>
    <xf numFmtId="0" fontId="23" fillId="0" borderId="0" xfId="0" applyFont="1"/>
    <xf numFmtId="38" fontId="17" fillId="0" borderId="0" xfId="1" applyFont="1" applyFill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22" fillId="0" borderId="0" xfId="1" applyFont="1" applyFill="1" applyBorder="1" applyAlignment="1">
      <alignment vertical="center"/>
    </xf>
    <xf numFmtId="0" fontId="24" fillId="0" borderId="0" xfId="0" applyFont="1"/>
    <xf numFmtId="38" fontId="12" fillId="0" borderId="8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25" fillId="0" borderId="0" xfId="1" applyFont="1" applyFill="1" applyAlignment="1">
      <alignment vertical="center"/>
    </xf>
    <xf numFmtId="38" fontId="12" fillId="0" borderId="8" xfId="4" applyFont="1" applyFill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38" fontId="12" fillId="0" borderId="0" xfId="4" applyFont="1" applyFill="1" applyBorder="1" applyAlignment="1">
      <alignment horizontal="right" vertical="center"/>
    </xf>
    <xf numFmtId="38" fontId="12" fillId="0" borderId="8" xfId="4" applyFont="1" applyFill="1" applyBorder="1" applyAlignment="1">
      <alignment horizontal="right" vertical="center"/>
    </xf>
    <xf numFmtId="38" fontId="15" fillId="0" borderId="10" xfId="4" applyFont="1" applyFill="1" applyBorder="1" applyAlignment="1">
      <alignment vertical="center"/>
    </xf>
    <xf numFmtId="38" fontId="15" fillId="0" borderId="10" xfId="4" applyFont="1" applyFill="1" applyBorder="1" applyAlignment="1">
      <alignment horizontal="right" vertical="center"/>
    </xf>
    <xf numFmtId="38" fontId="15" fillId="0" borderId="11" xfId="4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38" fontId="26" fillId="0" borderId="0" xfId="1" applyFont="1" applyFill="1" applyAlignment="1">
      <alignment vertical="center"/>
    </xf>
    <xf numFmtId="38" fontId="25" fillId="0" borderId="0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4" xfId="4" applyFont="1" applyFill="1" applyBorder="1" applyAlignment="1">
      <alignment vertical="center"/>
    </xf>
    <xf numFmtId="38" fontId="12" fillId="0" borderId="6" xfId="4" applyFont="1" applyFill="1" applyBorder="1" applyAlignment="1">
      <alignment horizontal="right" vertical="center"/>
    </xf>
    <xf numFmtId="38" fontId="15" fillId="0" borderId="20" xfId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vertical="center"/>
    </xf>
    <xf numFmtId="38" fontId="15" fillId="0" borderId="0" xfId="4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27" fillId="0" borderId="0" xfId="1" applyFont="1" applyFill="1" applyAlignment="1">
      <alignment vertical="center"/>
    </xf>
    <xf numFmtId="0" fontId="28" fillId="0" borderId="0" xfId="0" applyFont="1"/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 justifyLastLine="1"/>
    </xf>
    <xf numFmtId="38" fontId="29" fillId="0" borderId="5" xfId="4" applyFont="1" applyFill="1" applyBorder="1" applyAlignment="1">
      <alignment vertical="center"/>
    </xf>
    <xf numFmtId="38" fontId="30" fillId="0" borderId="5" xfId="4" applyFont="1" applyFill="1" applyBorder="1" applyAlignment="1">
      <alignment vertical="center"/>
    </xf>
    <xf numFmtId="38" fontId="12" fillId="0" borderId="7" xfId="4" applyFont="1" applyFill="1" applyBorder="1" applyAlignment="1">
      <alignment vertical="center"/>
    </xf>
    <xf numFmtId="38" fontId="29" fillId="0" borderId="7" xfId="4" applyFont="1" applyFill="1" applyBorder="1" applyAlignment="1">
      <alignment vertical="center"/>
    </xf>
    <xf numFmtId="38" fontId="30" fillId="0" borderId="7" xfId="4" applyFont="1" applyFill="1" applyBorder="1" applyAlignment="1">
      <alignment vertical="center"/>
    </xf>
    <xf numFmtId="0" fontId="12" fillId="0" borderId="23" xfId="0" applyFont="1" applyFill="1" applyBorder="1" applyAlignment="1">
      <alignment horizontal="distributed" vertical="center" justifyLastLine="1"/>
    </xf>
    <xf numFmtId="38" fontId="29" fillId="0" borderId="6" xfId="4" applyFont="1" applyFill="1" applyBorder="1" applyAlignment="1">
      <alignment vertical="center"/>
    </xf>
    <xf numFmtId="38" fontId="30" fillId="0" borderId="6" xfId="4" applyFont="1" applyFill="1" applyBorder="1" applyAlignment="1">
      <alignment vertical="center"/>
    </xf>
    <xf numFmtId="38" fontId="12" fillId="0" borderId="24" xfId="4" applyFont="1" applyFill="1" applyBorder="1" applyAlignment="1">
      <alignment vertical="center"/>
    </xf>
    <xf numFmtId="38" fontId="29" fillId="0" borderId="24" xfId="4" applyFont="1" applyFill="1" applyBorder="1" applyAlignment="1">
      <alignment vertical="center"/>
    </xf>
    <xf numFmtId="38" fontId="30" fillId="0" borderId="24" xfId="4" applyFont="1" applyFill="1" applyBorder="1" applyAlignment="1">
      <alignment vertical="center"/>
    </xf>
    <xf numFmtId="0" fontId="12" fillId="0" borderId="6" xfId="0" applyFont="1" applyFill="1" applyBorder="1" applyAlignment="1">
      <alignment horizontal="distributed" vertical="center" justifyLastLine="1"/>
    </xf>
    <xf numFmtId="38" fontId="12" fillId="0" borderId="27" xfId="4" applyFont="1" applyFill="1" applyBorder="1" applyAlignment="1">
      <alignment vertical="center"/>
    </xf>
    <xf numFmtId="38" fontId="29" fillId="0" borderId="27" xfId="4" applyFont="1" applyFill="1" applyBorder="1" applyAlignment="1">
      <alignment vertical="center"/>
    </xf>
    <xf numFmtId="38" fontId="30" fillId="0" borderId="27" xfId="4" applyFont="1" applyFill="1" applyBorder="1" applyAlignment="1">
      <alignment vertical="center"/>
    </xf>
    <xf numFmtId="0" fontId="12" fillId="0" borderId="27" xfId="0" applyFont="1" applyFill="1" applyBorder="1" applyAlignment="1">
      <alignment horizontal="distributed" vertical="center" justifyLastLine="1"/>
    </xf>
    <xf numFmtId="38" fontId="29" fillId="0" borderId="8" xfId="4" applyFont="1" applyFill="1" applyBorder="1" applyAlignment="1">
      <alignment vertical="center"/>
    </xf>
    <xf numFmtId="38" fontId="30" fillId="0" borderId="8" xfId="4" applyFont="1" applyFill="1" applyBorder="1" applyAlignment="1">
      <alignment vertical="center"/>
    </xf>
    <xf numFmtId="38" fontId="12" fillId="0" borderId="28" xfId="4" applyFont="1" applyFill="1" applyBorder="1" applyAlignment="1">
      <alignment vertical="center"/>
    </xf>
    <xf numFmtId="38" fontId="29" fillId="0" borderId="28" xfId="4" applyFont="1" applyFill="1" applyBorder="1" applyAlignment="1">
      <alignment vertical="center"/>
    </xf>
    <xf numFmtId="38" fontId="30" fillId="0" borderId="28" xfId="4" applyFont="1" applyFill="1" applyBorder="1" applyAlignment="1">
      <alignment vertical="center"/>
    </xf>
    <xf numFmtId="0" fontId="12" fillId="0" borderId="30" xfId="0" applyFont="1" applyFill="1" applyBorder="1" applyAlignment="1">
      <alignment horizontal="distributed" vertical="center" justifyLastLine="1"/>
    </xf>
    <xf numFmtId="38" fontId="12" fillId="0" borderId="23" xfId="4" applyFont="1" applyFill="1" applyBorder="1" applyAlignment="1">
      <alignment vertical="center"/>
    </xf>
    <xf numFmtId="38" fontId="29" fillId="0" borderId="23" xfId="4" applyFont="1" applyFill="1" applyBorder="1" applyAlignment="1">
      <alignment vertical="center"/>
    </xf>
    <xf numFmtId="38" fontId="30" fillId="0" borderId="23" xfId="4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 justifyLastLine="1"/>
    </xf>
    <xf numFmtId="38" fontId="12" fillId="0" borderId="31" xfId="4" applyFont="1" applyFill="1" applyBorder="1" applyAlignment="1">
      <alignment vertical="center"/>
    </xf>
    <xf numFmtId="38" fontId="29" fillId="0" borderId="31" xfId="4" applyFont="1" applyFill="1" applyBorder="1" applyAlignment="1">
      <alignment vertical="center"/>
    </xf>
    <xf numFmtId="38" fontId="30" fillId="0" borderId="31" xfId="4" applyFont="1" applyFill="1" applyBorder="1" applyAlignment="1">
      <alignment vertical="center"/>
    </xf>
    <xf numFmtId="38" fontId="12" fillId="0" borderId="32" xfId="4" applyFont="1" applyFill="1" applyBorder="1" applyAlignment="1">
      <alignment vertical="center"/>
    </xf>
    <xf numFmtId="38" fontId="29" fillId="0" borderId="32" xfId="4" applyFont="1" applyFill="1" applyBorder="1" applyAlignment="1">
      <alignment vertical="center"/>
    </xf>
    <xf numFmtId="38" fontId="30" fillId="0" borderId="32" xfId="4" applyFont="1" applyFill="1" applyBorder="1" applyAlignment="1">
      <alignment vertical="center"/>
    </xf>
    <xf numFmtId="38" fontId="12" fillId="0" borderId="11" xfId="4" applyFont="1" applyFill="1" applyBorder="1" applyAlignment="1">
      <alignment vertical="center"/>
    </xf>
    <xf numFmtId="38" fontId="29" fillId="0" borderId="11" xfId="4" applyFont="1" applyFill="1" applyBorder="1" applyAlignment="1">
      <alignment vertical="center"/>
    </xf>
    <xf numFmtId="38" fontId="30" fillId="0" borderId="11" xfId="4" applyFont="1" applyFill="1" applyBorder="1" applyAlignment="1">
      <alignment vertical="center"/>
    </xf>
    <xf numFmtId="176" fontId="29" fillId="0" borderId="8" xfId="4" applyNumberFormat="1" applyFont="1" applyFill="1" applyBorder="1" applyAlignment="1">
      <alignment horizontal="right" vertical="center"/>
    </xf>
    <xf numFmtId="176" fontId="30" fillId="0" borderId="8" xfId="4" applyNumberFormat="1" applyFont="1" applyFill="1" applyBorder="1" applyAlignment="1">
      <alignment horizontal="right" vertical="center"/>
    </xf>
    <xf numFmtId="38" fontId="12" fillId="0" borderId="3" xfId="4" applyFont="1" applyFill="1" applyBorder="1" applyAlignment="1">
      <alignment vertical="center"/>
    </xf>
    <xf numFmtId="38" fontId="29" fillId="0" borderId="3" xfId="4" applyFont="1" applyFill="1" applyBorder="1" applyAlignment="1">
      <alignment vertical="center"/>
    </xf>
    <xf numFmtId="38" fontId="30" fillId="0" borderId="3" xfId="4" applyFont="1" applyFill="1" applyBorder="1" applyAlignment="1">
      <alignment vertical="center"/>
    </xf>
    <xf numFmtId="0" fontId="12" fillId="0" borderId="0" xfId="0" applyFont="1" applyFill="1" applyBorder="1" applyAlignment="1">
      <alignment vertical="distributed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37" xfId="0" applyFont="1" applyFill="1" applyBorder="1" applyAlignment="1">
      <alignment horizontal="distributed" vertical="center"/>
    </xf>
    <xf numFmtId="38" fontId="12" fillId="0" borderId="30" xfId="4" applyFont="1" applyFill="1" applyBorder="1" applyAlignment="1">
      <alignment vertical="center"/>
    </xf>
    <xf numFmtId="38" fontId="29" fillId="0" borderId="30" xfId="4" applyFont="1" applyFill="1" applyBorder="1" applyAlignment="1">
      <alignment vertical="center"/>
    </xf>
    <xf numFmtId="38" fontId="30" fillId="0" borderId="30" xfId="4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38" fontId="12" fillId="0" borderId="10" xfId="4" applyFont="1" applyFill="1" applyBorder="1" applyAlignment="1">
      <alignment vertical="center"/>
    </xf>
    <xf numFmtId="38" fontId="29" fillId="0" borderId="10" xfId="4" applyFont="1" applyFill="1" applyBorder="1" applyAlignment="1">
      <alignment vertical="center"/>
    </xf>
    <xf numFmtId="38" fontId="30" fillId="0" borderId="10" xfId="4" applyFont="1" applyFill="1" applyBorder="1" applyAlignment="1">
      <alignment vertical="center"/>
    </xf>
    <xf numFmtId="38" fontId="12" fillId="0" borderId="1" xfId="4" applyFont="1" applyFill="1" applyBorder="1" applyAlignment="1">
      <alignment vertical="center"/>
    </xf>
    <xf numFmtId="38" fontId="29" fillId="0" borderId="1" xfId="4" applyFont="1" applyFill="1" applyBorder="1" applyAlignment="1">
      <alignment vertical="center"/>
    </xf>
    <xf numFmtId="38" fontId="30" fillId="0" borderId="1" xfId="4" applyFont="1" applyFill="1" applyBorder="1" applyAlignment="1">
      <alignment vertical="center"/>
    </xf>
    <xf numFmtId="0" fontId="12" fillId="0" borderId="12" xfId="0" applyFont="1" applyFill="1" applyBorder="1" applyAlignment="1">
      <alignment vertical="top"/>
    </xf>
    <xf numFmtId="0" fontId="12" fillId="0" borderId="12" xfId="0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2" fillId="0" borderId="20" xfId="0" applyFont="1" applyFill="1" applyBorder="1" applyAlignment="1"/>
    <xf numFmtId="0" fontId="32" fillId="0" borderId="2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 vertical="center" shrinkToFit="1"/>
    </xf>
    <xf numFmtId="38" fontId="15" fillId="0" borderId="10" xfId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top"/>
    </xf>
    <xf numFmtId="0" fontId="31" fillId="0" borderId="0" xfId="0" applyFont="1" applyFill="1" applyAlignment="1">
      <alignment horizontal="right" vertical="center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178" fontId="12" fillId="0" borderId="42" xfId="0" applyNumberFormat="1" applyFont="1" applyFill="1" applyBorder="1" applyAlignment="1">
      <alignment vertical="center"/>
    </xf>
    <xf numFmtId="178" fontId="12" fillId="0" borderId="21" xfId="0" applyNumberFormat="1" applyFont="1" applyFill="1" applyBorder="1" applyAlignment="1">
      <alignment vertical="center"/>
    </xf>
    <xf numFmtId="178" fontId="12" fillId="0" borderId="5" xfId="0" applyNumberFormat="1" applyFont="1" applyFill="1" applyBorder="1" applyAlignment="1">
      <alignment vertical="center"/>
    </xf>
    <xf numFmtId="178" fontId="12" fillId="0" borderId="7" xfId="0" applyNumberFormat="1" applyFont="1" applyFill="1" applyBorder="1" applyAlignment="1">
      <alignment vertical="center"/>
    </xf>
    <xf numFmtId="178" fontId="15" fillId="0" borderId="42" xfId="0" applyNumberFormat="1" applyFont="1" applyFill="1" applyBorder="1" applyAlignment="1">
      <alignment vertical="center"/>
    </xf>
    <xf numFmtId="178" fontId="15" fillId="0" borderId="21" xfId="0" applyNumberFormat="1" applyFont="1" applyFill="1" applyBorder="1" applyAlignment="1">
      <alignment vertical="center"/>
    </xf>
    <xf numFmtId="178" fontId="15" fillId="0" borderId="5" xfId="0" applyNumberFormat="1" applyFont="1" applyFill="1" applyBorder="1" applyAlignment="1">
      <alignment vertical="center"/>
    </xf>
    <xf numFmtId="178" fontId="15" fillId="0" borderId="7" xfId="0" applyNumberFormat="1" applyFont="1" applyFill="1" applyBorder="1" applyAlignment="1">
      <alignment vertical="center"/>
    </xf>
    <xf numFmtId="178" fontId="12" fillId="0" borderId="43" xfId="0" applyNumberFormat="1" applyFont="1" applyFill="1" applyBorder="1" applyAlignment="1">
      <alignment vertical="center"/>
    </xf>
    <xf numFmtId="178" fontId="12" fillId="0" borderId="44" xfId="0" applyNumberFormat="1" applyFont="1" applyFill="1" applyBorder="1" applyAlignment="1">
      <alignment vertical="center"/>
    </xf>
    <xf numFmtId="178" fontId="12" fillId="0" borderId="30" xfId="0" applyNumberFormat="1" applyFont="1" applyFill="1" applyBorder="1" applyAlignment="1">
      <alignment vertical="center"/>
    </xf>
    <xf numFmtId="178" fontId="12" fillId="0" borderId="45" xfId="0" applyNumberFormat="1" applyFont="1" applyFill="1" applyBorder="1" applyAlignment="1">
      <alignment vertical="center"/>
    </xf>
    <xf numFmtId="178" fontId="15" fillId="0" borderId="43" xfId="0" applyNumberFormat="1" applyFont="1" applyFill="1" applyBorder="1" applyAlignment="1">
      <alignment vertical="center"/>
    </xf>
    <xf numFmtId="178" fontId="15" fillId="0" borderId="44" xfId="0" applyNumberFormat="1" applyFont="1" applyFill="1" applyBorder="1" applyAlignment="1">
      <alignment vertical="center"/>
    </xf>
    <xf numFmtId="178" fontId="15" fillId="0" borderId="30" xfId="0" applyNumberFormat="1" applyFont="1" applyFill="1" applyBorder="1" applyAlignment="1">
      <alignment vertical="center"/>
    </xf>
    <xf numFmtId="178" fontId="15" fillId="0" borderId="45" xfId="0" applyNumberFormat="1" applyFont="1" applyFill="1" applyBorder="1" applyAlignment="1">
      <alignment vertical="center"/>
    </xf>
    <xf numFmtId="178" fontId="12" fillId="0" borderId="30" xfId="0" applyNumberFormat="1" applyFont="1" applyFill="1" applyBorder="1" applyAlignment="1">
      <alignment horizontal="right" vertical="center"/>
    </xf>
    <xf numFmtId="178" fontId="15" fillId="0" borderId="30" xfId="0" applyNumberFormat="1" applyFont="1" applyFill="1" applyBorder="1" applyAlignment="1">
      <alignment horizontal="right" vertical="center"/>
    </xf>
    <xf numFmtId="49" fontId="12" fillId="0" borderId="30" xfId="0" applyNumberFormat="1" applyFont="1" applyFill="1" applyBorder="1" applyAlignment="1">
      <alignment horizontal="right" vertical="center"/>
    </xf>
    <xf numFmtId="49" fontId="15" fillId="0" borderId="30" xfId="0" applyNumberFormat="1" applyFont="1" applyFill="1" applyBorder="1" applyAlignment="1">
      <alignment horizontal="right" vertical="center"/>
    </xf>
    <xf numFmtId="178" fontId="12" fillId="0" borderId="46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5" fillId="0" borderId="46" xfId="0" applyNumberFormat="1" applyFont="1" applyFill="1" applyBorder="1" applyAlignment="1">
      <alignment vertical="center"/>
    </xf>
    <xf numFmtId="178" fontId="15" fillId="0" borderId="4" xfId="0" applyNumberFormat="1" applyFont="1" applyFill="1" applyBorder="1" applyAlignment="1">
      <alignment vertical="center"/>
    </xf>
    <xf numFmtId="178" fontId="15" fillId="0" borderId="6" xfId="0" applyNumberFormat="1" applyFont="1" applyFill="1" applyBorder="1" applyAlignment="1">
      <alignment vertical="center"/>
    </xf>
    <xf numFmtId="178" fontId="12" fillId="0" borderId="41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 shrinkToFit="1"/>
    </xf>
    <xf numFmtId="178" fontId="12" fillId="0" borderId="3" xfId="0" applyNumberFormat="1" applyFont="1" applyFill="1" applyBorder="1" applyAlignment="1">
      <alignment vertical="center" shrinkToFit="1"/>
    </xf>
    <xf numFmtId="178" fontId="15" fillId="0" borderId="41" xfId="0" applyNumberFormat="1" applyFont="1" applyFill="1" applyBorder="1" applyAlignment="1">
      <alignment vertical="center"/>
    </xf>
    <xf numFmtId="178" fontId="15" fillId="0" borderId="2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>
      <alignment vertical="center" shrinkToFit="1"/>
    </xf>
    <xf numFmtId="178" fontId="15" fillId="0" borderId="3" xfId="0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0" fontId="34" fillId="0" borderId="0" xfId="6" applyFont="1" applyFill="1">
      <alignment vertical="center"/>
    </xf>
    <xf numFmtId="0" fontId="34" fillId="0" borderId="0" xfId="6" applyFont="1" applyFill="1" applyBorder="1">
      <alignment vertical="center"/>
    </xf>
    <xf numFmtId="0" fontId="35" fillId="0" borderId="0" xfId="5" applyFont="1" applyFill="1" applyBorder="1" applyAlignment="1">
      <alignment vertical="center"/>
    </xf>
    <xf numFmtId="0" fontId="36" fillId="0" borderId="0" xfId="5" applyFont="1" applyFill="1" applyBorder="1" applyAlignment="1">
      <alignment vertical="center"/>
    </xf>
    <xf numFmtId="0" fontId="36" fillId="0" borderId="0" xfId="5" applyFont="1" applyFill="1" applyBorder="1" applyAlignment="1">
      <alignment horizontal="right" vertical="center"/>
    </xf>
    <xf numFmtId="38" fontId="29" fillId="0" borderId="1" xfId="1" applyFont="1" applyFill="1" applyBorder="1" applyAlignment="1">
      <alignment horizontal="distributed" vertical="center" justifyLastLine="1"/>
    </xf>
    <xf numFmtId="38" fontId="29" fillId="0" borderId="3" xfId="1" applyFont="1" applyFill="1" applyBorder="1" applyAlignment="1">
      <alignment horizontal="distributed" vertical="center" justifyLastLine="1"/>
    </xf>
    <xf numFmtId="38" fontId="29" fillId="0" borderId="0" xfId="1" applyFont="1" applyFill="1" applyBorder="1" applyAlignment="1">
      <alignment horizontal="distributed" vertical="center" justifyLastLine="1"/>
    </xf>
    <xf numFmtId="38" fontId="29" fillId="0" borderId="4" xfId="1" applyFont="1" applyFill="1" applyBorder="1" applyAlignment="1">
      <alignment horizontal="center" vertical="center"/>
    </xf>
    <xf numFmtId="38" fontId="29" fillId="0" borderId="6" xfId="1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38" fontId="29" fillId="0" borderId="8" xfId="1" applyFont="1" applyFill="1" applyBorder="1" applyAlignment="1">
      <alignment vertical="center"/>
    </xf>
    <xf numFmtId="0" fontId="37" fillId="0" borderId="0" xfId="6" applyFont="1" applyFill="1" applyBorder="1">
      <alignment vertical="center"/>
    </xf>
    <xf numFmtId="38" fontId="34" fillId="0" borderId="0" xfId="6" applyNumberFormat="1" applyFont="1" applyFill="1" applyBorder="1">
      <alignment vertical="center"/>
    </xf>
    <xf numFmtId="38" fontId="29" fillId="0" borderId="0" xfId="4" applyFont="1" applyFill="1" applyBorder="1" applyAlignment="1">
      <alignment vertical="center"/>
    </xf>
    <xf numFmtId="38" fontId="29" fillId="0" borderId="4" xfId="4" applyFont="1" applyFill="1" applyBorder="1" applyAlignment="1">
      <alignment horizontal="center" vertical="center"/>
    </xf>
    <xf numFmtId="38" fontId="15" fillId="0" borderId="9" xfId="4" applyFont="1" applyFill="1" applyBorder="1" applyAlignment="1">
      <alignment horizontal="center" vertical="center"/>
    </xf>
    <xf numFmtId="0" fontId="38" fillId="0" borderId="0" xfId="6" applyFont="1" applyFill="1" applyBorder="1">
      <alignment vertical="center"/>
    </xf>
    <xf numFmtId="38" fontId="2" fillId="0" borderId="0" xfId="6" applyNumberFormat="1" applyFont="1" applyFill="1" applyBorder="1">
      <alignment vertical="center"/>
    </xf>
    <xf numFmtId="0" fontId="2" fillId="0" borderId="0" xfId="6" applyFont="1" applyFill="1" applyBorder="1">
      <alignment vertical="center"/>
    </xf>
    <xf numFmtId="38" fontId="34" fillId="0" borderId="0" xfId="1" applyFont="1" applyFill="1" applyBorder="1" applyAlignment="1">
      <alignment vertical="center"/>
    </xf>
    <xf numFmtId="38" fontId="29" fillId="0" borderId="4" xfId="1" applyFont="1" applyFill="1" applyBorder="1" applyAlignment="1">
      <alignment vertical="center"/>
    </xf>
    <xf numFmtId="38" fontId="29" fillId="0" borderId="4" xfId="4" applyFont="1" applyFill="1" applyBorder="1" applyAlignment="1">
      <alignment vertical="center"/>
    </xf>
    <xf numFmtId="38" fontId="34" fillId="0" borderId="0" xfId="1" applyFont="1" applyFill="1" applyBorder="1" applyAlignment="1">
      <alignment horizontal="center" vertical="center"/>
    </xf>
    <xf numFmtId="0" fontId="29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6" applyFont="1" applyFill="1">
      <alignment vertical="center"/>
    </xf>
    <xf numFmtId="0" fontId="36" fillId="0" borderId="0" xfId="6" applyFont="1" applyFill="1" applyBorder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horizontal="right" vertical="center"/>
    </xf>
    <xf numFmtId="0" fontId="29" fillId="0" borderId="3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distributed" vertical="center" justifyLastLine="1"/>
    </xf>
    <xf numFmtId="0" fontId="35" fillId="0" borderId="3" xfId="0" applyFont="1" applyFill="1" applyBorder="1" applyAlignment="1">
      <alignment horizontal="distributed" vertical="center" justifyLastLine="1"/>
    </xf>
    <xf numFmtId="0" fontId="29" fillId="0" borderId="4" xfId="0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vertical="center"/>
    </xf>
    <xf numFmtId="177" fontId="29" fillId="0" borderId="6" xfId="0" applyNumberFormat="1" applyFont="1" applyFill="1" applyBorder="1" applyAlignment="1">
      <alignment vertical="center"/>
    </xf>
    <xf numFmtId="177" fontId="29" fillId="0" borderId="4" xfId="0" applyNumberFormat="1" applyFont="1" applyFill="1" applyBorder="1" applyAlignment="1">
      <alignment horizontal="right" vertical="center"/>
    </xf>
    <xf numFmtId="177" fontId="29" fillId="0" borderId="4" xfId="0" applyNumberFormat="1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29" fillId="0" borderId="6" xfId="0" applyNumberFormat="1" applyFont="1" applyFill="1" applyBorder="1" applyAlignment="1">
      <alignment horizontal="right" vertical="center"/>
    </xf>
    <xf numFmtId="177" fontId="29" fillId="0" borderId="8" xfId="0" applyNumberFormat="1" applyFont="1" applyFill="1" applyBorder="1" applyAlignment="1">
      <alignment horizontal="right" vertical="center"/>
    </xf>
    <xf numFmtId="177" fontId="29" fillId="0" borderId="8" xfId="0" applyNumberFormat="1" applyFont="1" applyFill="1" applyBorder="1" applyAlignment="1">
      <alignment vertical="center"/>
    </xf>
    <xf numFmtId="177" fontId="15" fillId="0" borderId="20" xfId="0" applyNumberFormat="1" applyFont="1" applyFill="1" applyBorder="1" applyAlignment="1">
      <alignment vertical="center"/>
    </xf>
    <xf numFmtId="177" fontId="15" fillId="0" borderId="10" xfId="0" applyNumberFormat="1" applyFont="1" applyFill="1" applyBorder="1" applyAlignment="1">
      <alignment vertical="center"/>
    </xf>
    <xf numFmtId="177" fontId="15" fillId="0" borderId="9" xfId="0" applyNumberFormat="1" applyFont="1" applyFill="1" applyBorder="1" applyAlignment="1">
      <alignment horizontal="right" vertical="center"/>
    </xf>
    <xf numFmtId="177" fontId="15" fillId="0" borderId="9" xfId="0" applyNumberFormat="1" applyFont="1" applyFill="1" applyBorder="1" applyAlignment="1">
      <alignment vertical="center"/>
    </xf>
    <xf numFmtId="177" fontId="15" fillId="0" borderId="20" xfId="0" applyNumberFormat="1" applyFont="1" applyFill="1" applyBorder="1" applyAlignment="1">
      <alignment horizontal="right" vertical="center"/>
    </xf>
    <xf numFmtId="177" fontId="15" fillId="0" borderId="11" xfId="0" applyNumberFormat="1" applyFont="1" applyFill="1" applyBorder="1" applyAlignment="1">
      <alignment horizontal="right" vertical="center"/>
    </xf>
    <xf numFmtId="177" fontId="15" fillId="0" borderId="11" xfId="0" applyNumberFormat="1" applyFont="1" applyFill="1" applyBorder="1" applyAlignment="1">
      <alignment vertical="center"/>
    </xf>
    <xf numFmtId="0" fontId="2" fillId="0" borderId="0" xfId="6" applyFont="1" applyFill="1">
      <alignment vertical="center"/>
    </xf>
    <xf numFmtId="38" fontId="10" fillId="0" borderId="0" xfId="1" applyFont="1" applyFill="1"/>
    <xf numFmtId="38" fontId="11" fillId="0" borderId="0" xfId="1" applyFont="1" applyFill="1" applyBorder="1"/>
    <xf numFmtId="38" fontId="12" fillId="0" borderId="1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38" fontId="14" fillId="0" borderId="0" xfId="1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Border="1" applyAlignment="1"/>
    <xf numFmtId="0" fontId="14" fillId="0" borderId="20" xfId="0" applyFont="1" applyFill="1" applyBorder="1" applyAlignment="1"/>
    <xf numFmtId="38" fontId="11" fillId="0" borderId="0" xfId="4" applyFont="1" applyFill="1"/>
    <xf numFmtId="38" fontId="0" fillId="0" borderId="0" xfId="1" applyFont="1" applyFill="1"/>
    <xf numFmtId="0" fontId="14" fillId="0" borderId="0" xfId="0" applyFont="1" applyFill="1" applyAlignment="1">
      <alignment vertical="top"/>
    </xf>
    <xf numFmtId="0" fontId="39" fillId="0" borderId="0" xfId="0" applyFont="1" applyFill="1"/>
    <xf numFmtId="0" fontId="14" fillId="0" borderId="0" xfId="0" applyFont="1" applyFill="1"/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183" fontId="12" fillId="0" borderId="1" xfId="0" applyNumberFormat="1" applyFont="1" applyFill="1" applyBorder="1" applyAlignment="1">
      <alignment horizontal="center" vertical="center" wrapText="1"/>
    </xf>
    <xf numFmtId="183" fontId="12" fillId="0" borderId="4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right" vertical="center"/>
    </xf>
    <xf numFmtId="0" fontId="12" fillId="0" borderId="6" xfId="4" applyNumberFormat="1" applyFont="1" applyFill="1" applyBorder="1" applyAlignment="1">
      <alignment horizontal="right" vertical="center"/>
    </xf>
    <xf numFmtId="183" fontId="24" fillId="0" borderId="0" xfId="0" applyNumberFormat="1" applyFont="1" applyFill="1" applyBorder="1" applyAlignment="1">
      <alignment horizontal="center" vertical="center"/>
    </xf>
    <xf numFmtId="183" fontId="24" fillId="0" borderId="0" xfId="0" applyNumberFormat="1" applyFont="1" applyFill="1" applyAlignment="1">
      <alignment horizontal="center" vertical="center"/>
    </xf>
    <xf numFmtId="0" fontId="24" fillId="0" borderId="0" xfId="0" applyFont="1" applyFill="1"/>
    <xf numFmtId="0" fontId="12" fillId="0" borderId="8" xfId="0" applyNumberFormat="1" applyFont="1" applyFill="1" applyBorder="1" applyAlignment="1">
      <alignment horizontal="right" vertical="center"/>
    </xf>
    <xf numFmtId="183" fontId="15" fillId="0" borderId="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5" fillId="0" borderId="11" xfId="0" applyNumberFormat="1" applyFont="1" applyFill="1" applyBorder="1" applyAlignment="1">
      <alignment horizontal="right" vertical="center"/>
    </xf>
    <xf numFmtId="0" fontId="15" fillId="0" borderId="10" xfId="4" applyNumberFormat="1" applyFont="1" applyFill="1" applyBorder="1" applyAlignment="1">
      <alignment horizontal="right" vertical="center"/>
    </xf>
    <xf numFmtId="183" fontId="28" fillId="0" borderId="0" xfId="0" applyNumberFormat="1" applyFont="1" applyFill="1" applyBorder="1" applyAlignment="1">
      <alignment horizontal="center" vertical="center"/>
    </xf>
    <xf numFmtId="183" fontId="28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0" fontId="0" fillId="0" borderId="0" xfId="0" applyFont="1" applyFill="1"/>
    <xf numFmtId="183" fontId="12" fillId="0" borderId="1" xfId="0" applyNumberFormat="1" applyFont="1" applyFill="1" applyBorder="1" applyAlignment="1">
      <alignment horizontal="center" vertical="center" shrinkToFit="1"/>
    </xf>
    <xf numFmtId="183" fontId="12" fillId="0" borderId="3" xfId="0" applyNumberFormat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4" xfId="4" applyNumberFormat="1" applyFont="1" applyFill="1" applyBorder="1" applyAlignment="1">
      <alignment horizontal="right" vertical="center"/>
    </xf>
    <xf numFmtId="176" fontId="12" fillId="0" borderId="0" xfId="4" applyNumberFormat="1" applyFont="1" applyFill="1" applyBorder="1" applyAlignment="1">
      <alignment vertical="center"/>
    </xf>
    <xf numFmtId="176" fontId="15" fillId="0" borderId="20" xfId="4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8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justifyLastLine="1"/>
    </xf>
    <xf numFmtId="0" fontId="12" fillId="0" borderId="10" xfId="0" applyFont="1" applyFill="1" applyBorder="1" applyAlignment="1">
      <alignment horizontal="center" vertical="center" justifyLastLine="1"/>
    </xf>
    <xf numFmtId="0" fontId="12" fillId="0" borderId="7" xfId="0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justifyLastLine="1"/>
    </xf>
    <xf numFmtId="0" fontId="12" fillId="0" borderId="3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1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 justifyLastLine="1"/>
    </xf>
    <xf numFmtId="0" fontId="12" fillId="0" borderId="9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center" vertical="center" wrapText="1" justifyLastLine="1"/>
    </xf>
    <xf numFmtId="0" fontId="12" fillId="0" borderId="10" xfId="0" applyFont="1" applyBorder="1" applyAlignment="1">
      <alignment horizontal="center" vertical="center" wrapText="1" justifyLastLine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center" vertical="distributed" textRotation="255" justifyLastLine="1"/>
    </xf>
    <xf numFmtId="0" fontId="11" fillId="0" borderId="4" xfId="0" applyFont="1" applyFill="1" applyBorder="1" applyAlignment="1">
      <alignment horizontal="center" vertical="distributed" textRotation="255" justifyLastLine="1"/>
    </xf>
    <xf numFmtId="0" fontId="11" fillId="0" borderId="22" xfId="0" applyFont="1" applyFill="1" applyBorder="1" applyAlignment="1">
      <alignment horizontal="center" vertical="distributed" textRotation="255" justifyLastLine="1"/>
    </xf>
    <xf numFmtId="0" fontId="11" fillId="0" borderId="9" xfId="0" applyFont="1" applyFill="1" applyBorder="1" applyAlignment="1">
      <alignment horizontal="center" vertical="distributed" textRotation="255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20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distributed" vertical="center" indent="2"/>
    </xf>
    <xf numFmtId="0" fontId="11" fillId="0" borderId="2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distributed" textRotation="255" justifyLastLine="1"/>
    </xf>
    <xf numFmtId="0" fontId="18" fillId="0" borderId="0" xfId="0" applyFont="1" applyFill="1" applyAlignment="1">
      <alignment horizontal="right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6" fontId="18" fillId="0" borderId="0" xfId="2" applyFont="1" applyFill="1" applyAlignment="1">
      <alignment horizontal="center" vertical="center"/>
    </xf>
    <xf numFmtId="0" fontId="14" fillId="0" borderId="20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9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 wrapText="1" justifyLastLine="1"/>
    </xf>
    <xf numFmtId="0" fontId="12" fillId="0" borderId="10" xfId="0" applyFont="1" applyFill="1" applyBorder="1" applyAlignment="1">
      <alignment horizontal="center" vertical="center" wrapText="1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38" fontId="12" fillId="0" borderId="21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 justifyLastLine="1"/>
    </xf>
    <xf numFmtId="38" fontId="12" fillId="0" borderId="1" xfId="1" applyFont="1" applyFill="1" applyBorder="1" applyAlignment="1">
      <alignment horizontal="center" vertical="center" justifyLastLine="1"/>
    </xf>
    <xf numFmtId="38" fontId="12" fillId="0" borderId="1" xfId="1" applyFont="1" applyFill="1" applyBorder="1" applyAlignment="1">
      <alignment horizontal="center" vertical="center" wrapText="1" justifyLastLine="1"/>
    </xf>
    <xf numFmtId="38" fontId="12" fillId="0" borderId="3" xfId="1" applyFont="1" applyFill="1" applyBorder="1" applyAlignment="1">
      <alignment horizontal="center" vertical="center" justifyLastLine="1"/>
    </xf>
    <xf numFmtId="0" fontId="12" fillId="0" borderId="28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21" xfId="0" applyFont="1" applyFill="1" applyBorder="1" applyAlignment="1">
      <alignment horizontal="center" vertical="distributed" textRotation="255" justifyLastLine="1"/>
    </xf>
    <xf numFmtId="0" fontId="12" fillId="0" borderId="4" xfId="0" applyFont="1" applyFill="1" applyBorder="1" applyAlignment="1">
      <alignment horizontal="center" vertical="distributed" textRotation="255" justifyLastLine="1"/>
    </xf>
    <xf numFmtId="0" fontId="12" fillId="0" borderId="9" xfId="0" applyFont="1" applyFill="1" applyBorder="1" applyAlignment="1">
      <alignment horizontal="center" vertical="distributed" textRotation="255" justifyLastLine="1"/>
    </xf>
    <xf numFmtId="0" fontId="12" fillId="0" borderId="7" xfId="0" applyFont="1" applyFill="1" applyBorder="1" applyAlignment="1">
      <alignment horizontal="center" vertical="distributed" textRotation="255" justifyLastLine="1"/>
    </xf>
    <xf numFmtId="0" fontId="12" fillId="0" borderId="8" xfId="0" applyFont="1" applyFill="1" applyBorder="1" applyAlignment="1">
      <alignment horizontal="center" vertical="distributed" textRotation="255" justifyLastLine="1"/>
    </xf>
    <xf numFmtId="0" fontId="12" fillId="0" borderId="24" xfId="0" applyFont="1" applyFill="1" applyBorder="1" applyAlignment="1">
      <alignment horizontal="center" vertical="distributed" textRotation="255" justifyLastLine="1"/>
    </xf>
    <xf numFmtId="0" fontId="12" fillId="0" borderId="33" xfId="0" applyFont="1" applyFill="1" applyBorder="1" applyAlignment="1">
      <alignment horizontal="distributed" vertical="center" wrapText="1"/>
    </xf>
    <xf numFmtId="0" fontId="12" fillId="0" borderId="34" xfId="0" applyFont="1" applyFill="1" applyBorder="1" applyAlignment="1">
      <alignment horizontal="distributed" vertical="center"/>
    </xf>
    <xf numFmtId="0" fontId="12" fillId="0" borderId="35" xfId="0" applyFont="1" applyFill="1" applyBorder="1" applyAlignment="1">
      <alignment horizontal="distributed" vertical="center" wrapText="1"/>
    </xf>
    <xf numFmtId="0" fontId="12" fillId="0" borderId="36" xfId="0" applyFont="1" applyFill="1" applyBorder="1" applyAlignment="1">
      <alignment horizontal="distributed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 wrapText="1"/>
    </xf>
    <xf numFmtId="0" fontId="12" fillId="0" borderId="27" xfId="0" applyFont="1" applyFill="1" applyBorder="1" applyAlignment="1">
      <alignment horizontal="distributed" vertical="center" wrapText="1"/>
    </xf>
    <xf numFmtId="0" fontId="12" fillId="0" borderId="23" xfId="0" applyFont="1" applyFill="1" applyBorder="1" applyAlignment="1">
      <alignment horizontal="distributed" vertical="center" wrapText="1"/>
    </xf>
    <xf numFmtId="0" fontId="12" fillId="0" borderId="7" xfId="0" applyFont="1" applyFill="1" applyBorder="1" applyAlignment="1">
      <alignment horizontal="distributed" vertical="center" shrinkToFit="1"/>
    </xf>
    <xf numFmtId="0" fontId="12" fillId="0" borderId="12" xfId="0" applyFont="1" applyFill="1" applyBorder="1" applyAlignment="1">
      <alignment horizontal="distributed" vertical="center" shrinkToFit="1"/>
    </xf>
    <xf numFmtId="0" fontId="12" fillId="0" borderId="21" xfId="0" applyFont="1" applyFill="1" applyBorder="1" applyAlignment="1">
      <alignment horizontal="distributed" vertical="center" shrinkToFit="1"/>
    </xf>
    <xf numFmtId="0" fontId="12" fillId="0" borderId="11" xfId="0" applyFont="1" applyFill="1" applyBorder="1" applyAlignment="1">
      <alignment horizontal="distributed" vertical="center" shrinkToFit="1"/>
    </xf>
    <xf numFmtId="0" fontId="12" fillId="0" borderId="20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distributed" vertical="center" shrinkToFit="1"/>
    </xf>
    <xf numFmtId="0" fontId="12" fillId="0" borderId="30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distributed" shrinkToFit="1"/>
    </xf>
    <xf numFmtId="0" fontId="12" fillId="0" borderId="12" xfId="0" applyFont="1" applyFill="1" applyBorder="1" applyAlignment="1">
      <alignment horizontal="distributed" vertical="distributed" shrinkToFit="1"/>
    </xf>
    <xf numFmtId="0" fontId="12" fillId="0" borderId="21" xfId="0" applyFont="1" applyFill="1" applyBorder="1" applyAlignment="1">
      <alignment horizontal="distributed" vertical="distributed" shrinkToFit="1"/>
    </xf>
    <xf numFmtId="0" fontId="12" fillId="0" borderId="11" xfId="0" applyFont="1" applyFill="1" applyBorder="1" applyAlignment="1">
      <alignment horizontal="distributed" vertical="distributed" shrinkToFit="1"/>
    </xf>
    <xf numFmtId="0" fontId="12" fillId="0" borderId="20" xfId="0" applyFont="1" applyFill="1" applyBorder="1" applyAlignment="1">
      <alignment horizontal="distributed" vertical="distributed" shrinkToFit="1"/>
    </xf>
    <xf numFmtId="0" fontId="12" fillId="0" borderId="9" xfId="0" applyFont="1" applyFill="1" applyBorder="1" applyAlignment="1">
      <alignment horizontal="distributed" vertical="distributed" shrinkToFit="1"/>
    </xf>
    <xf numFmtId="0" fontId="12" fillId="0" borderId="5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 shrinkToFit="1"/>
    </xf>
    <xf numFmtId="0" fontId="12" fillId="0" borderId="13" xfId="0" applyFont="1" applyFill="1" applyBorder="1" applyAlignment="1">
      <alignment horizontal="distributed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12" fillId="0" borderId="30" xfId="0" applyFont="1" applyFill="1" applyBorder="1" applyAlignment="1">
      <alignment horizontal="distributed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center" vertical="distributed" textRotation="255" justifyLastLine="1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20" xfId="0" applyNumberFormat="1" applyFont="1" applyFill="1" applyBorder="1" applyAlignment="1">
      <alignment horizontal="right" vertical="center"/>
    </xf>
    <xf numFmtId="176" fontId="12" fillId="0" borderId="9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 applyAlignment="1">
      <alignment vertical="center"/>
    </xf>
    <xf numFmtId="176" fontId="15" fillId="0" borderId="20" xfId="0" applyNumberFormat="1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76" fontId="12" fillId="0" borderId="21" xfId="0" applyNumberFormat="1" applyFont="1" applyFill="1" applyBorder="1" applyAlignment="1">
      <alignment horizontal="right" vertical="center"/>
    </xf>
    <xf numFmtId="176" fontId="15" fillId="0" borderId="7" xfId="0" applyNumberFormat="1" applyFont="1" applyFill="1" applyBorder="1" applyAlignment="1">
      <alignment vertical="center"/>
    </xf>
    <xf numFmtId="176" fontId="15" fillId="0" borderId="12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justifyLastLine="1"/>
    </xf>
    <xf numFmtId="0" fontId="15" fillId="0" borderId="13" xfId="0" applyFont="1" applyFill="1" applyBorder="1" applyAlignment="1">
      <alignment horizontal="center" vertical="center" justifyLastLine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8" fontId="15" fillId="0" borderId="11" xfId="1" applyFont="1" applyFill="1" applyBorder="1" applyAlignment="1">
      <alignment vertical="center"/>
    </xf>
    <xf numFmtId="38" fontId="15" fillId="0" borderId="20" xfId="1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horizontal="right" vertical="center"/>
    </xf>
    <xf numFmtId="0" fontId="14" fillId="0" borderId="2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38" fontId="29" fillId="0" borderId="21" xfId="1" applyFont="1" applyFill="1" applyBorder="1" applyAlignment="1">
      <alignment horizontal="center" vertical="center" justifyLastLine="1"/>
    </xf>
    <xf numFmtId="38" fontId="29" fillId="0" borderId="9" xfId="1" applyFont="1" applyFill="1" applyBorder="1" applyAlignment="1">
      <alignment horizontal="center" vertical="center" justifyLastLine="1"/>
    </xf>
    <xf numFmtId="38" fontId="29" fillId="0" borderId="3" xfId="1" applyFont="1" applyFill="1" applyBorder="1" applyAlignment="1">
      <alignment horizontal="center" vertical="center" justifyLastLine="1"/>
    </xf>
    <xf numFmtId="38" fontId="29" fillId="0" borderId="2" xfId="1" applyFont="1" applyFill="1" applyBorder="1" applyAlignment="1">
      <alignment horizontal="center" vertical="center" justifyLastLine="1"/>
    </xf>
    <xf numFmtId="38" fontId="29" fillId="0" borderId="3" xfId="1" applyFont="1" applyFill="1" applyBorder="1" applyAlignment="1">
      <alignment horizontal="center" vertical="center" wrapText="1" justifyLastLine="1"/>
    </xf>
    <xf numFmtId="38" fontId="29" fillId="0" borderId="2" xfId="1" applyFont="1" applyFill="1" applyBorder="1" applyAlignment="1">
      <alignment horizontal="center" vertical="center" wrapText="1" justifyLastLine="1"/>
    </xf>
    <xf numFmtId="38" fontId="29" fillId="0" borderId="13" xfId="1" applyFont="1" applyFill="1" applyBorder="1" applyAlignment="1">
      <alignment horizontal="center" vertical="center" justifyLastLine="1"/>
    </xf>
    <xf numFmtId="0" fontId="33" fillId="0" borderId="0" xfId="5" applyFont="1" applyFill="1" applyBorder="1" applyAlignment="1">
      <alignment horizontal="center" vertical="center"/>
    </xf>
    <xf numFmtId="38" fontId="29" fillId="0" borderId="2" xfId="1" applyFont="1" applyFill="1" applyBorder="1" applyAlignment="1">
      <alignment horizontal="distributed" vertical="center" justifyLastLine="1"/>
    </xf>
    <xf numFmtId="38" fontId="29" fillId="0" borderId="1" xfId="1" applyFont="1" applyFill="1" applyBorder="1" applyAlignment="1">
      <alignment horizontal="distributed" vertical="center" wrapText="1" justifyLastLine="1"/>
    </xf>
    <xf numFmtId="38" fontId="29" fillId="0" borderId="1" xfId="1" applyFont="1" applyFill="1" applyBorder="1" applyAlignment="1">
      <alignment horizontal="distributed" vertical="center" justifyLastLine="1"/>
    </xf>
    <xf numFmtId="38" fontId="29" fillId="0" borderId="3" xfId="1" applyFont="1" applyFill="1" applyBorder="1" applyAlignment="1">
      <alignment horizontal="distributed" vertical="center" justifyLastLine="1"/>
    </xf>
    <xf numFmtId="38" fontId="15" fillId="0" borderId="11" xfId="4" applyFont="1" applyFill="1" applyBorder="1" applyAlignment="1">
      <alignment horizontal="right" vertical="center"/>
    </xf>
    <xf numFmtId="38" fontId="15" fillId="0" borderId="9" xfId="4" applyFont="1" applyFill="1" applyBorder="1" applyAlignment="1">
      <alignment horizontal="right" vertical="center"/>
    </xf>
    <xf numFmtId="38" fontId="15" fillId="0" borderId="20" xfId="4" applyFont="1" applyFill="1" applyBorder="1" applyAlignment="1">
      <alignment horizontal="right" vertical="center"/>
    </xf>
    <xf numFmtId="38" fontId="12" fillId="0" borderId="8" xfId="4" applyFont="1" applyFill="1" applyBorder="1" applyAlignment="1">
      <alignment horizontal="right" vertical="center"/>
    </xf>
    <xf numFmtId="38" fontId="12" fillId="0" borderId="4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38" fontId="18" fillId="0" borderId="0" xfId="1" applyFont="1" applyFill="1" applyAlignment="1">
      <alignment horizontal="center" vertical="center"/>
    </xf>
    <xf numFmtId="38" fontId="14" fillId="0" borderId="0" xfId="1" applyFont="1" applyFill="1" applyAlignment="1">
      <alignment horizontal="right"/>
    </xf>
    <xf numFmtId="183" fontId="12" fillId="0" borderId="1" xfId="0" applyNumberFormat="1" applyFont="1" applyFill="1" applyBorder="1" applyAlignment="1">
      <alignment horizontal="center" vertical="center"/>
    </xf>
    <xf numFmtId="183" fontId="12" fillId="0" borderId="3" xfId="0" applyNumberFormat="1" applyFont="1" applyFill="1" applyBorder="1" applyAlignment="1">
      <alignment horizontal="center" vertical="center"/>
    </xf>
    <xf numFmtId="183" fontId="12" fillId="0" borderId="21" xfId="0" applyNumberFormat="1" applyFont="1" applyFill="1" applyBorder="1" applyAlignment="1">
      <alignment horizontal="center" vertical="center"/>
    </xf>
    <xf numFmtId="183" fontId="12" fillId="0" borderId="9" xfId="0" applyNumberFormat="1" applyFont="1" applyFill="1" applyBorder="1" applyAlignment="1">
      <alignment horizontal="center" vertical="center"/>
    </xf>
    <xf numFmtId="183" fontId="12" fillId="0" borderId="13" xfId="0" applyNumberFormat="1" applyFont="1" applyFill="1" applyBorder="1" applyAlignment="1">
      <alignment horizontal="center" vertical="center"/>
    </xf>
    <xf numFmtId="183" fontId="12" fillId="0" borderId="2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3"/>
    <cellStyle name="桁区切り 2 2" xfId="4"/>
    <cellStyle name="通貨" xfId="2" builtinId="7"/>
    <cellStyle name="標準" xfId="0" builtinId="0"/>
    <cellStyle name="標準_Sheet2_15 教育・文化(教育委員会事務局） 2" xfId="5"/>
    <cellStyle name="標準_文セン_15 教育・文化(教育委員会事務局）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'[1]27表、28表'!$C$72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7B-4D56-BA32-93E59BF14DAD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7B-4D56-BA32-93E59BF14DAD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7B-4D56-BA32-93E59BF14DAD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7B-4D56-BA32-93E59BF14DAD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7B-4D56-BA32-93E59BF14DAD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7B-4D56-BA32-93E59BF14DAD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7B-4D56-BA32-93E59BF14DA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'[1]27表、28表'!$B$74:$B$80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</c:strCache>
            </c:strRef>
          </c:cat>
          <c:val>
            <c:numRef>
              <c:f>'[1]27表、28表'!$C$74:$C$80</c:f>
              <c:numCache>
                <c:formatCode>General</c:formatCode>
                <c:ptCount val="7"/>
                <c:pt idx="0">
                  <c:v>5420</c:v>
                </c:pt>
                <c:pt idx="1">
                  <c:v>5416</c:v>
                </c:pt>
                <c:pt idx="2">
                  <c:v>5323</c:v>
                </c:pt>
                <c:pt idx="3">
                  <c:v>5213</c:v>
                </c:pt>
                <c:pt idx="4">
                  <c:v>5127</c:v>
                </c:pt>
                <c:pt idx="5">
                  <c:v>4970</c:v>
                </c:pt>
                <c:pt idx="6">
                  <c:v>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7B-4D56-BA32-93E59BF14DAD}"/>
            </c:ext>
          </c:extLst>
        </c:ser>
        <c:ser>
          <c:idx val="1"/>
          <c:order val="1"/>
          <c:tx>
            <c:strRef>
              <c:f>'[1]27表、28表'!$D$72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F7B-4D56-BA32-93E59BF14DAD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F7B-4D56-BA32-93E59BF14DAD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F7B-4D56-BA32-93E59BF14DAD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F7B-4D56-BA32-93E59BF14DAD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F7B-4D56-BA32-93E59BF14DAD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F7B-4D56-BA32-93E59BF14DAD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F7B-4D56-BA32-93E59BF14DA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'[1]27表、28表'!$B$74:$B$80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</c:strCache>
            </c:strRef>
          </c:cat>
          <c:val>
            <c:numRef>
              <c:f>'[1]27表、28表'!$D$74:$D$80</c:f>
              <c:numCache>
                <c:formatCode>General</c:formatCode>
                <c:ptCount val="7"/>
                <c:pt idx="0">
                  <c:v>438</c:v>
                </c:pt>
                <c:pt idx="1">
                  <c:v>428</c:v>
                </c:pt>
                <c:pt idx="2">
                  <c:v>440</c:v>
                </c:pt>
                <c:pt idx="3">
                  <c:v>438</c:v>
                </c:pt>
                <c:pt idx="4">
                  <c:v>441</c:v>
                </c:pt>
                <c:pt idx="5">
                  <c:v>440</c:v>
                </c:pt>
                <c:pt idx="6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7B-4D56-BA32-93E59BF1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28992"/>
        <c:axId val="91830912"/>
      </c:barChart>
      <c:lineChart>
        <c:grouping val="standard"/>
        <c:varyColors val="0"/>
        <c:ser>
          <c:idx val="2"/>
          <c:order val="2"/>
          <c:tx>
            <c:strRef>
              <c:f>'[1]27表、28表'!$E$72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'[1]27表、28表'!$B$73:$B$79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'[1]27表、28表'!$E$74:$E$80</c:f>
              <c:numCache>
                <c:formatCode>General</c:formatCode>
                <c:ptCount val="7"/>
                <c:pt idx="0">
                  <c:v>12.374429223744292</c:v>
                </c:pt>
                <c:pt idx="1">
                  <c:v>12.654205607476635</c:v>
                </c:pt>
                <c:pt idx="2">
                  <c:v>12.097727272727273</c:v>
                </c:pt>
                <c:pt idx="3">
                  <c:v>11.901826484018265</c:v>
                </c:pt>
                <c:pt idx="4">
                  <c:v>11.625850340136054</c:v>
                </c:pt>
                <c:pt idx="5">
                  <c:v>11.295454545454545</c:v>
                </c:pt>
                <c:pt idx="6">
                  <c:v>11.441037735849056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F7B-4D56-BA32-93E59BF1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0896"/>
        <c:axId val="91842432"/>
      </c:lineChart>
      <c:catAx>
        <c:axId val="918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30912"/>
        <c:crosses val="autoZero"/>
        <c:auto val="1"/>
        <c:lblAlgn val="ctr"/>
        <c:lblOffset val="100"/>
        <c:noMultiLvlLbl val="0"/>
      </c:catAx>
      <c:valAx>
        <c:axId val="9183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28992"/>
        <c:crosses val="autoZero"/>
        <c:crossBetween val="between"/>
      </c:valAx>
      <c:catAx>
        <c:axId val="9184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42432"/>
        <c:crosses val="autoZero"/>
        <c:auto val="1"/>
        <c:lblAlgn val="ctr"/>
        <c:lblOffset val="100"/>
        <c:noMultiLvlLbl val="0"/>
      </c:catAx>
      <c:valAx>
        <c:axId val="91842432"/>
        <c:scaling>
          <c:orientation val="minMax"/>
          <c:min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40896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2"/>
          <c:w val="0.71028629511962771"/>
          <c:h val="4.919673113266501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'[1]27表、28表'!$G$55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301290011287E-3"/>
                  <c:y val="-3.359715773336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9-41D3-A8A9-6D74F7626BC9}"/>
                </c:ext>
              </c:extLst>
            </c:dLbl>
            <c:dLbl>
              <c:idx val="1"/>
              <c:layout>
                <c:manualLayout>
                  <c:x val="2.0674301290011287E-3"/>
                  <c:y val="-2.7997631444470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9-41D3-A8A9-6D74F7626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'[1]27表、28表'!$F$57:$F$63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</c:strCache>
            </c:strRef>
          </c:cat>
          <c:val>
            <c:numRef>
              <c:f>'[1]27表、28表'!$G$57:$G$63</c:f>
              <c:numCache>
                <c:formatCode>General</c:formatCode>
                <c:ptCount val="7"/>
                <c:pt idx="0">
                  <c:v>2849</c:v>
                </c:pt>
                <c:pt idx="1">
                  <c:v>2807</c:v>
                </c:pt>
                <c:pt idx="2">
                  <c:v>2769</c:v>
                </c:pt>
                <c:pt idx="3">
                  <c:v>2668</c:v>
                </c:pt>
                <c:pt idx="4">
                  <c:v>2640</c:v>
                </c:pt>
                <c:pt idx="5">
                  <c:v>2575</c:v>
                </c:pt>
                <c:pt idx="6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9-41D3-A8A9-6D74F7626BC9}"/>
            </c:ext>
          </c:extLst>
        </c:ser>
        <c:ser>
          <c:idx val="1"/>
          <c:order val="1"/>
          <c:tx>
            <c:strRef>
              <c:f>'[1]27表、28表'!$H$55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9-41D3-A8A9-6D74F7626BC9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9-41D3-A8A9-6D74F7626BC9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9-41D3-A8A9-6D74F7626BC9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9-41D3-A8A9-6D74F7626BC9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9-41D3-A8A9-6D74F7626BC9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9-41D3-A8A9-6D74F7626BC9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9-41D3-A8A9-6D74F7626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'[1]27表、28表'!$F$57:$F$63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</c:strCache>
            </c:strRef>
          </c:cat>
          <c:val>
            <c:numRef>
              <c:f>'[1]27表、28表'!$H$57:$H$63</c:f>
              <c:numCache>
                <c:formatCode>General</c:formatCode>
                <c:ptCount val="7"/>
                <c:pt idx="0">
                  <c:v>247</c:v>
                </c:pt>
                <c:pt idx="1">
                  <c:v>251</c:v>
                </c:pt>
                <c:pt idx="2">
                  <c:v>252</c:v>
                </c:pt>
                <c:pt idx="3">
                  <c:v>251</c:v>
                </c:pt>
                <c:pt idx="4">
                  <c:v>254</c:v>
                </c:pt>
                <c:pt idx="5">
                  <c:v>245</c:v>
                </c:pt>
                <c:pt idx="6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9-41D3-A8A9-6D74F7626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1632"/>
        <c:axId val="88520192"/>
      </c:barChart>
      <c:lineChart>
        <c:grouping val="standard"/>
        <c:varyColors val="0"/>
        <c:ser>
          <c:idx val="2"/>
          <c:order val="2"/>
          <c:tx>
            <c:strRef>
              <c:f>'[1]27表、28表'!$I$55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'[1]27表、28表'!$F$57:$F$63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</c:strCache>
            </c:strRef>
          </c:cat>
          <c:val>
            <c:numRef>
              <c:f>'[1]27表、28表'!$I$57:$I$63</c:f>
              <c:numCache>
                <c:formatCode>General</c:formatCode>
                <c:ptCount val="7"/>
                <c:pt idx="0">
                  <c:v>11.534412955465587</c:v>
                </c:pt>
                <c:pt idx="1">
                  <c:v>11.183266932270916</c:v>
                </c:pt>
                <c:pt idx="2">
                  <c:v>10.988095238095237</c:v>
                </c:pt>
                <c:pt idx="3">
                  <c:v>10.629482071713147</c:v>
                </c:pt>
                <c:pt idx="4">
                  <c:v>10.393700787401574</c:v>
                </c:pt>
                <c:pt idx="5">
                  <c:v>10.510204081632653</c:v>
                </c:pt>
                <c:pt idx="6">
                  <c:v>10.611570247933884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59-41D3-A8A9-6D74F7626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21728"/>
        <c:axId val="91857664"/>
      </c:lineChart>
      <c:catAx>
        <c:axId val="885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20192"/>
        <c:crosses val="autoZero"/>
        <c:auto val="1"/>
        <c:lblAlgn val="ctr"/>
        <c:lblOffset val="100"/>
        <c:noMultiLvlLbl val="0"/>
      </c:catAx>
      <c:valAx>
        <c:axId val="88520192"/>
        <c:scaling>
          <c:orientation val="minMax"/>
          <c:max val="35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01632"/>
        <c:crosses val="autoZero"/>
        <c:crossBetween val="between"/>
      </c:valAx>
      <c:catAx>
        <c:axId val="8852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57664"/>
        <c:crosses val="autoZero"/>
        <c:auto val="1"/>
        <c:lblAlgn val="ctr"/>
        <c:lblOffset val="100"/>
        <c:noMultiLvlLbl val="0"/>
      </c:catAx>
      <c:valAx>
        <c:axId val="91857664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217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'[1]29表 図書館別貸出点数の推移'!$L$52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図書館別貸出点数の推移'!$K$54:$K$58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'[1]29表 図書館別貸出点数の推移'!$L$54:$L$58</c:f>
              <c:numCache>
                <c:formatCode>General</c:formatCode>
                <c:ptCount val="5"/>
                <c:pt idx="0">
                  <c:v>260955</c:v>
                </c:pt>
                <c:pt idx="1">
                  <c:v>261108</c:v>
                </c:pt>
                <c:pt idx="2">
                  <c:v>260836</c:v>
                </c:pt>
                <c:pt idx="3">
                  <c:v>272853</c:v>
                </c:pt>
                <c:pt idx="4">
                  <c:v>278403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0-4E66-AEFB-DB69B94653D6}"/>
            </c:ext>
          </c:extLst>
        </c:ser>
        <c:ser>
          <c:idx val="1"/>
          <c:order val="1"/>
          <c:tx>
            <c:strRef>
              <c:f>'[1]29表 図書館別貸出点数の推移'!$M$52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図書館別貸出点数の推移'!$K$54:$K$58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'[1]29表 図書館別貸出点数の推移'!$M$54:$M$58</c:f>
              <c:numCache>
                <c:formatCode>General</c:formatCode>
                <c:ptCount val="5"/>
                <c:pt idx="0">
                  <c:v>166882</c:v>
                </c:pt>
                <c:pt idx="1">
                  <c:v>180618</c:v>
                </c:pt>
                <c:pt idx="2">
                  <c:v>176766</c:v>
                </c:pt>
                <c:pt idx="3">
                  <c:v>183818</c:v>
                </c:pt>
                <c:pt idx="4">
                  <c:v>187025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0-4E66-AEFB-DB69B94653D6}"/>
            </c:ext>
          </c:extLst>
        </c:ser>
        <c:ser>
          <c:idx val="2"/>
          <c:order val="2"/>
          <c:tx>
            <c:strRef>
              <c:f>'[1]29表 図書館別貸出点数の推移'!$N$52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図書館別貸出点数の推移'!$K$54:$K$58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'[1]29表 図書館別貸出点数の推移'!$N$54:$N$58</c:f>
              <c:numCache>
                <c:formatCode>General</c:formatCode>
                <c:ptCount val="5"/>
                <c:pt idx="0">
                  <c:v>48902</c:v>
                </c:pt>
                <c:pt idx="1">
                  <c:v>47715</c:v>
                </c:pt>
                <c:pt idx="2">
                  <c:v>52620</c:v>
                </c:pt>
                <c:pt idx="3">
                  <c:v>47921</c:v>
                </c:pt>
                <c:pt idx="4">
                  <c:v>54967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0-4E66-AEFB-DB69B9465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88615552"/>
        <c:axId val="88617344"/>
      </c:barChart>
      <c:catAx>
        <c:axId val="886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617344"/>
        <c:crosses val="autoZero"/>
        <c:auto val="1"/>
        <c:lblAlgn val="ctr"/>
        <c:lblOffset val="100"/>
        <c:noMultiLvlLbl val="0"/>
      </c:catAx>
      <c:valAx>
        <c:axId val="88617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615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2"/>
          <c:w val="0.45355420537830687"/>
          <c:h val="3.198484295423337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53</xdr:row>
      <xdr:rowOff>0</xdr:rowOff>
    </xdr:from>
    <xdr:ext cx="76200" cy="20955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334000" y="11477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334000" y="466725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34000" y="466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260839</xdr:colOff>
      <xdr:row>0</xdr:row>
      <xdr:rowOff>152400</xdr:rowOff>
    </xdr:from>
    <xdr:to>
      <xdr:col>8</xdr:col>
      <xdr:colOff>432289</xdr:colOff>
      <xdr:row>20</xdr:row>
      <xdr:rowOff>161191</xdr:rowOff>
    </xdr:to>
    <xdr:graphicFrame macro="">
      <xdr:nvGraphicFramePr>
        <xdr:cNvPr id="2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504092</xdr:colOff>
      <xdr:row>1</xdr:row>
      <xdr:rowOff>76200</xdr:rowOff>
    </xdr:from>
    <xdr:to>
      <xdr:col>1</xdr:col>
      <xdr:colOff>323117</xdr:colOff>
      <xdr:row>2</xdr:row>
      <xdr:rowOff>180975</xdr:rowOff>
    </xdr:to>
    <xdr:sp macro="" textlink="">
      <xdr:nvSpPr>
        <xdr:cNvPr id="23" name="テキスト ボックス 22"/>
        <xdr:cNvSpPr txBox="1"/>
      </xdr:nvSpPr>
      <xdr:spPr>
        <a:xfrm>
          <a:off x="504092" y="457200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342167</xdr:colOff>
      <xdr:row>1</xdr:row>
      <xdr:rowOff>76200</xdr:rowOff>
    </xdr:from>
    <xdr:to>
      <xdr:col>8</xdr:col>
      <xdr:colOff>199292</xdr:colOff>
      <xdr:row>2</xdr:row>
      <xdr:rowOff>152400</xdr:rowOff>
    </xdr:to>
    <xdr:sp macro="" textlink="">
      <xdr:nvSpPr>
        <xdr:cNvPr id="24" name="テキスト ボックス 23"/>
        <xdr:cNvSpPr txBox="1"/>
      </xdr:nvSpPr>
      <xdr:spPr>
        <a:xfrm>
          <a:off x="5609492" y="457200"/>
          <a:ext cx="542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5334000" y="466725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5334000" y="466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275492</xdr:colOff>
      <xdr:row>25</xdr:row>
      <xdr:rowOff>36636</xdr:rowOff>
    </xdr:from>
    <xdr:to>
      <xdr:col>8</xdr:col>
      <xdr:colOff>446942</xdr:colOff>
      <xdr:row>48</xdr:row>
      <xdr:rowOff>14656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530470</xdr:colOff>
      <xdr:row>26</xdr:row>
      <xdr:rowOff>25646</xdr:rowOff>
    </xdr:from>
    <xdr:to>
      <xdr:col>1</xdr:col>
      <xdr:colOff>349495</xdr:colOff>
      <xdr:row>28</xdr:row>
      <xdr:rowOff>88658</xdr:rowOff>
    </xdr:to>
    <xdr:sp macro="" textlink="">
      <xdr:nvSpPr>
        <xdr:cNvPr id="28" name="テキスト ボックス 27"/>
        <xdr:cNvSpPr txBox="1"/>
      </xdr:nvSpPr>
      <xdr:spPr>
        <a:xfrm>
          <a:off x="530470" y="5264396"/>
          <a:ext cx="504825" cy="405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375872</xdr:colOff>
      <xdr:row>26</xdr:row>
      <xdr:rowOff>6593</xdr:rowOff>
    </xdr:from>
    <xdr:to>
      <xdr:col>8</xdr:col>
      <xdr:colOff>232997</xdr:colOff>
      <xdr:row>27</xdr:row>
      <xdr:rowOff>161192</xdr:rowOff>
    </xdr:to>
    <xdr:sp macro="" textlink="">
      <xdr:nvSpPr>
        <xdr:cNvPr id="29" name="テキスト ボックス 28"/>
        <xdr:cNvSpPr txBox="1"/>
      </xdr:nvSpPr>
      <xdr:spPr>
        <a:xfrm>
          <a:off x="5643197" y="5245343"/>
          <a:ext cx="542925" cy="326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530225</xdr:colOff>
      <xdr:row>1</xdr:row>
      <xdr:rowOff>8466</xdr:rowOff>
    </xdr:from>
    <xdr:to>
      <xdr:col>8</xdr:col>
      <xdr:colOff>339725</xdr:colOff>
      <xdr:row>42</xdr:row>
      <xdr:rowOff>168274</xdr:rowOff>
    </xdr:to>
    <xdr:graphicFrame macro="">
      <xdr:nvGraphicFramePr>
        <xdr:cNvPr id="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590545</xdr:colOff>
      <xdr:row>7</xdr:row>
      <xdr:rowOff>47624</xdr:rowOff>
    </xdr:from>
    <xdr:to>
      <xdr:col>8</xdr:col>
      <xdr:colOff>10579</xdr:colOff>
      <xdr:row>8</xdr:row>
      <xdr:rowOff>166158</xdr:rowOff>
    </xdr:to>
    <xdr:sp macro="" textlink="">
      <xdr:nvSpPr>
        <xdr:cNvPr id="15" name="テキスト ボックス 14"/>
        <xdr:cNvSpPr txBox="1"/>
      </xdr:nvSpPr>
      <xdr:spPr>
        <a:xfrm>
          <a:off x="4914895" y="1523999"/>
          <a:ext cx="791634" cy="289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520,395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370415</xdr:colOff>
      <xdr:row>9</xdr:row>
      <xdr:rowOff>74083</xdr:rowOff>
    </xdr:from>
    <xdr:to>
      <xdr:col>2</xdr:col>
      <xdr:colOff>465668</xdr:colOff>
      <xdr:row>11</xdr:row>
      <xdr:rowOff>31749</xdr:rowOff>
    </xdr:to>
    <xdr:sp macro="" textlink="">
      <xdr:nvSpPr>
        <xdr:cNvPr id="16" name="テキスト ボックス 15"/>
        <xdr:cNvSpPr txBox="1"/>
      </xdr:nvSpPr>
      <xdr:spPr>
        <a:xfrm>
          <a:off x="1265765" y="1893358"/>
          <a:ext cx="781053" cy="300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476,739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608539</xdr:colOff>
      <xdr:row>9</xdr:row>
      <xdr:rowOff>20108</xdr:rowOff>
    </xdr:from>
    <xdr:to>
      <xdr:col>4</xdr:col>
      <xdr:colOff>100541</xdr:colOff>
      <xdr:row>10</xdr:row>
      <xdr:rowOff>147108</xdr:rowOff>
    </xdr:to>
    <xdr:sp macro="" textlink="">
      <xdr:nvSpPr>
        <xdr:cNvPr id="17" name="テキスト ボックス 16"/>
        <xdr:cNvSpPr txBox="1"/>
      </xdr:nvSpPr>
      <xdr:spPr>
        <a:xfrm>
          <a:off x="2189689" y="1839383"/>
          <a:ext cx="863602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489,441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173564</xdr:colOff>
      <xdr:row>9</xdr:row>
      <xdr:rowOff>52916</xdr:rowOff>
    </xdr:from>
    <xdr:to>
      <xdr:col>5</xdr:col>
      <xdr:colOff>349250</xdr:colOff>
      <xdr:row>10</xdr:row>
      <xdr:rowOff>116416</xdr:rowOff>
    </xdr:to>
    <xdr:sp macro="" textlink="">
      <xdr:nvSpPr>
        <xdr:cNvPr id="18" name="テキスト ボックス 17"/>
        <xdr:cNvSpPr txBox="1"/>
      </xdr:nvSpPr>
      <xdr:spPr>
        <a:xfrm>
          <a:off x="3126314" y="1872191"/>
          <a:ext cx="861486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490,222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444500</xdr:colOff>
      <xdr:row>6</xdr:row>
      <xdr:rowOff>17567</xdr:rowOff>
    </xdr:from>
    <xdr:to>
      <xdr:col>1</xdr:col>
      <xdr:colOff>31750</xdr:colOff>
      <xdr:row>7</xdr:row>
      <xdr:rowOff>124220</xdr:rowOff>
    </xdr:to>
    <xdr:sp macro="" textlink="">
      <xdr:nvSpPr>
        <xdr:cNvPr id="19" name="正方形/長方形 18"/>
        <xdr:cNvSpPr/>
      </xdr:nvSpPr>
      <xdr:spPr>
        <a:xfrm>
          <a:off x="444500" y="1322492"/>
          <a:ext cx="482600" cy="27810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0.63124</cdr:x>
      <cdr:y>0.17238</cdr:y>
    </cdr:from>
    <cdr:to>
      <cdr:x>0.78756</cdr:x>
      <cdr:y>0.20517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3475262" y="1239261"/>
          <a:ext cx="860612" cy="235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504,592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5%20&#25945;&#32946;&#12539;&#25991;&#2127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教育・文化"/>
      <sheetName val="27表、28表"/>
      <sheetName val="29表 図書館別貸出点数の推移"/>
      <sheetName val="15-1、15-2"/>
      <sheetName val="15‐3 市内小中学校の概況"/>
      <sheetName val="15‐4、15-5、15-6、15-7"/>
      <sheetName val="15-8、15‐9、15‐10"/>
      <sheetName val="15‐11、15-12"/>
      <sheetName val="15‐13 市民文化センター施設利用状況"/>
      <sheetName val="15‐14 体育施設利用状況"/>
      <sheetName val="15‐15、15-16、15-17"/>
      <sheetName val="15‐18、15-19"/>
      <sheetName val="15‐20、15-21"/>
      <sheetName val="15‐22、15-23"/>
    </sheetNames>
    <sheetDataSet>
      <sheetData sheetId="0"/>
      <sheetData sheetId="1">
        <row r="55">
          <cell r="G55" t="str">
            <v>中学校生徒数</v>
          </cell>
          <cell r="H55" t="str">
            <v>中学校教員数</v>
          </cell>
          <cell r="I55" t="str">
            <v>教員一人あたり生徒数</v>
          </cell>
        </row>
        <row r="57">
          <cell r="F57" t="str">
            <v>平成25年</v>
          </cell>
          <cell r="G57">
            <v>2849</v>
          </cell>
          <cell r="H57">
            <v>247</v>
          </cell>
          <cell r="I57">
            <v>11.534412955465587</v>
          </cell>
        </row>
        <row r="58">
          <cell r="F58" t="str">
            <v>平成26年</v>
          </cell>
          <cell r="G58">
            <v>2807</v>
          </cell>
          <cell r="H58">
            <v>251</v>
          </cell>
          <cell r="I58">
            <v>11.183266932270916</v>
          </cell>
        </row>
        <row r="59">
          <cell r="F59" t="str">
            <v>平成27年</v>
          </cell>
          <cell r="G59">
            <v>2769</v>
          </cell>
          <cell r="H59">
            <v>252</v>
          </cell>
          <cell r="I59">
            <v>10.988095238095237</v>
          </cell>
        </row>
        <row r="60">
          <cell r="F60" t="str">
            <v>平成28年</v>
          </cell>
          <cell r="G60">
            <v>2668</v>
          </cell>
          <cell r="H60">
            <v>251</v>
          </cell>
          <cell r="I60">
            <v>10.629482071713147</v>
          </cell>
        </row>
        <row r="61">
          <cell r="F61" t="str">
            <v>平成29年</v>
          </cell>
          <cell r="G61">
            <v>2640</v>
          </cell>
          <cell r="H61">
            <v>254</v>
          </cell>
          <cell r="I61">
            <v>10.393700787401574</v>
          </cell>
        </row>
        <row r="62">
          <cell r="F62" t="str">
            <v>平成30年</v>
          </cell>
          <cell r="G62">
            <v>2575</v>
          </cell>
          <cell r="H62">
            <v>245</v>
          </cell>
          <cell r="I62">
            <v>10.510204081632653</v>
          </cell>
        </row>
        <row r="63">
          <cell r="F63" t="str">
            <v>平成31年</v>
          </cell>
          <cell r="G63">
            <v>2568</v>
          </cell>
          <cell r="H63">
            <v>242</v>
          </cell>
          <cell r="I63">
            <v>10.611570247933884</v>
          </cell>
        </row>
        <row r="72">
          <cell r="C72" t="str">
            <v>小学校児童数</v>
          </cell>
          <cell r="D72" t="str">
            <v>小学校教員数</v>
          </cell>
          <cell r="E72" t="str">
            <v>教員一人あたり児童数</v>
          </cell>
        </row>
        <row r="73">
          <cell r="B73" t="str">
            <v>平成24年</v>
          </cell>
        </row>
        <row r="74">
          <cell r="B74" t="str">
            <v>平成25年</v>
          </cell>
          <cell r="C74">
            <v>5420</v>
          </cell>
          <cell r="D74">
            <v>438</v>
          </cell>
          <cell r="E74">
            <v>12.374429223744292</v>
          </cell>
        </row>
        <row r="75">
          <cell r="B75" t="str">
            <v>平成26年</v>
          </cell>
          <cell r="C75">
            <v>5416</v>
          </cell>
          <cell r="D75">
            <v>428</v>
          </cell>
          <cell r="E75">
            <v>12.654205607476635</v>
          </cell>
        </row>
        <row r="76">
          <cell r="B76" t="str">
            <v>平成27年</v>
          </cell>
          <cell r="C76">
            <v>5323</v>
          </cell>
          <cell r="D76">
            <v>440</v>
          </cell>
          <cell r="E76">
            <v>12.097727272727273</v>
          </cell>
        </row>
        <row r="77">
          <cell r="B77" t="str">
            <v>平成28年</v>
          </cell>
          <cell r="C77">
            <v>5213</v>
          </cell>
          <cell r="D77">
            <v>438</v>
          </cell>
          <cell r="E77">
            <v>11.901826484018265</v>
          </cell>
        </row>
        <row r="78">
          <cell r="B78" t="str">
            <v>平成29年</v>
          </cell>
          <cell r="C78">
            <v>5127</v>
          </cell>
          <cell r="D78">
            <v>441</v>
          </cell>
          <cell r="E78">
            <v>11.625850340136054</v>
          </cell>
        </row>
        <row r="79">
          <cell r="B79" t="str">
            <v>平成30年</v>
          </cell>
          <cell r="C79">
            <v>4970</v>
          </cell>
          <cell r="D79">
            <v>440</v>
          </cell>
          <cell r="E79">
            <v>11.295454545454545</v>
          </cell>
        </row>
        <row r="80">
          <cell r="B80" t="str">
            <v>平成31年</v>
          </cell>
          <cell r="C80">
            <v>4851</v>
          </cell>
          <cell r="D80">
            <v>424</v>
          </cell>
          <cell r="E80">
            <v>11.441037735849056</v>
          </cell>
        </row>
      </sheetData>
      <sheetData sheetId="2">
        <row r="52">
          <cell r="L52" t="str">
            <v>鹿沼図書館</v>
          </cell>
          <cell r="M52" t="str">
            <v>東分館</v>
          </cell>
          <cell r="N52" t="str">
            <v>粟野館</v>
          </cell>
        </row>
        <row r="54">
          <cell r="K54" t="str">
            <v>平成26年度</v>
          </cell>
          <cell r="L54">
            <v>260955</v>
          </cell>
          <cell r="M54">
            <v>166882</v>
          </cell>
          <cell r="N54">
            <v>48902</v>
          </cell>
        </row>
        <row r="55">
          <cell r="K55" t="str">
            <v>平成27年度</v>
          </cell>
          <cell r="L55">
            <v>261108</v>
          </cell>
          <cell r="M55">
            <v>180618</v>
          </cell>
          <cell r="N55">
            <v>47715</v>
          </cell>
        </row>
        <row r="56">
          <cell r="K56" t="str">
            <v>平成28年度</v>
          </cell>
          <cell r="L56">
            <v>260836</v>
          </cell>
          <cell r="M56">
            <v>176766</v>
          </cell>
          <cell r="N56">
            <v>52620</v>
          </cell>
        </row>
        <row r="57">
          <cell r="K57" t="str">
            <v>平成29年度</v>
          </cell>
          <cell r="L57">
            <v>272853</v>
          </cell>
          <cell r="M57">
            <v>183818</v>
          </cell>
          <cell r="N57">
            <v>47921</v>
          </cell>
        </row>
        <row r="58">
          <cell r="K58" t="str">
            <v>平成30年度</v>
          </cell>
          <cell r="L58">
            <v>278403</v>
          </cell>
          <cell r="M58">
            <v>187025</v>
          </cell>
          <cell r="N58">
            <v>54967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38"/>
  <sheetViews>
    <sheetView tabSelected="1" view="pageBreakPreview" zoomScaleNormal="100" zoomScaleSheetLayoutView="100" workbookViewId="0"/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"/>
      <c r="B6" s="1"/>
      <c r="C6" s="1"/>
      <c r="D6" s="1"/>
      <c r="E6" s="1"/>
      <c r="F6" s="2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3"/>
      <c r="C15" s="4"/>
      <c r="D15" s="5"/>
      <c r="E15" s="5"/>
      <c r="F15" s="6"/>
      <c r="H15" s="5"/>
      <c r="I15" s="7"/>
      <c r="K15" s="7"/>
    </row>
    <row r="16" spans="1:12" ht="18.600000000000001" customHeight="1" x14ac:dyDescent="0.15">
      <c r="B16" s="3"/>
      <c r="C16" s="4"/>
      <c r="D16" s="5"/>
      <c r="E16" s="5"/>
      <c r="F16" s="6"/>
      <c r="I16" s="5"/>
      <c r="J16" s="7"/>
      <c r="K16" s="5"/>
      <c r="L16" s="7"/>
    </row>
    <row r="17" spans="2:12" ht="18.600000000000001" customHeight="1" x14ac:dyDescent="0.15">
      <c r="B17" s="3"/>
      <c r="C17" s="4"/>
      <c r="D17" s="5"/>
      <c r="E17" s="5"/>
      <c r="F17" s="6"/>
      <c r="H17" s="8"/>
      <c r="I17" s="5"/>
      <c r="J17" s="7"/>
      <c r="K17" s="5"/>
      <c r="L17" s="7"/>
    </row>
    <row r="18" spans="2:12" ht="18.600000000000001" customHeight="1" x14ac:dyDescent="0.15">
      <c r="B18" s="3"/>
      <c r="C18" s="4"/>
      <c r="D18" s="5"/>
      <c r="E18" s="5"/>
      <c r="F18" s="9"/>
      <c r="I18" s="5"/>
      <c r="J18" s="7"/>
      <c r="K18" s="5"/>
      <c r="L18" s="7"/>
    </row>
    <row r="19" spans="2:12" ht="18.600000000000001" customHeight="1" x14ac:dyDescent="0.15">
      <c r="B19" s="3"/>
      <c r="C19" s="4"/>
      <c r="D19" s="10"/>
      <c r="E19" s="5"/>
      <c r="F19" s="9"/>
      <c r="H19" s="5"/>
      <c r="I19" s="7"/>
      <c r="K19" s="5"/>
    </row>
    <row r="20" spans="2:12" ht="18.600000000000001" customHeight="1" x14ac:dyDescent="0.15">
      <c r="B20" s="3"/>
      <c r="C20" s="4"/>
      <c r="D20" s="10"/>
      <c r="E20" s="5"/>
      <c r="F20" s="9"/>
      <c r="H20" s="5"/>
      <c r="I20" s="7"/>
      <c r="K20" s="5"/>
      <c r="L20" s="7"/>
    </row>
    <row r="21" spans="2:12" ht="18.600000000000001" customHeight="1" x14ac:dyDescent="0.15">
      <c r="B21" s="3"/>
      <c r="C21" s="4"/>
      <c r="D21" s="5"/>
      <c r="E21" s="5"/>
      <c r="F21" s="9"/>
      <c r="I21" s="5"/>
      <c r="J21" s="7"/>
      <c r="K21" s="5"/>
    </row>
    <row r="22" spans="2:12" ht="18.600000000000001" customHeight="1" x14ac:dyDescent="0.15">
      <c r="B22" s="3"/>
      <c r="C22" s="4"/>
      <c r="D22" s="5"/>
      <c r="E22" s="5"/>
      <c r="F22" s="9"/>
      <c r="H22" s="8"/>
      <c r="I22" s="5"/>
      <c r="J22" s="7"/>
      <c r="K22" s="5"/>
      <c r="L22" s="7"/>
    </row>
    <row r="23" spans="2:12" ht="18.600000000000001" customHeight="1" x14ac:dyDescent="0.15">
      <c r="B23" s="3"/>
      <c r="D23" s="5"/>
      <c r="E23" s="5"/>
      <c r="F23" s="9"/>
      <c r="I23" s="5"/>
      <c r="J23" s="7"/>
      <c r="K23" s="5"/>
      <c r="L23" s="7"/>
    </row>
    <row r="24" spans="2:12" ht="18.600000000000001" customHeight="1" x14ac:dyDescent="0.15">
      <c r="B24" s="3"/>
      <c r="D24" s="5"/>
      <c r="E24" s="5"/>
      <c r="F24" s="9"/>
      <c r="I24" s="5"/>
      <c r="J24" s="7"/>
      <c r="K24" s="5"/>
      <c r="L24" s="7"/>
    </row>
    <row r="25" spans="2:12" ht="18.600000000000001" customHeight="1" x14ac:dyDescent="0.15">
      <c r="B25" s="3"/>
      <c r="D25" s="5"/>
      <c r="E25" s="5"/>
      <c r="F25" s="9"/>
      <c r="I25" s="5"/>
      <c r="J25" s="7"/>
      <c r="K25" s="5"/>
      <c r="L25" s="7"/>
    </row>
    <row r="26" spans="2:12" ht="18.600000000000001" customHeight="1" x14ac:dyDescent="0.15">
      <c r="B26" s="3"/>
      <c r="D26" s="5"/>
      <c r="E26" s="5"/>
      <c r="F26" s="9"/>
      <c r="I26" s="5"/>
      <c r="J26" s="7"/>
      <c r="K26" s="5"/>
      <c r="L26" s="7"/>
    </row>
    <row r="27" spans="2:12" ht="18.600000000000001" customHeight="1" x14ac:dyDescent="0.15">
      <c r="B27" s="3"/>
      <c r="D27" s="5"/>
      <c r="E27" s="5"/>
      <c r="F27" s="9"/>
      <c r="I27" s="5"/>
      <c r="J27" s="7"/>
    </row>
    <row r="28" spans="2:12" ht="18.600000000000001" customHeight="1" x14ac:dyDescent="0.15">
      <c r="B28" s="3"/>
      <c r="D28" s="5"/>
      <c r="E28" s="5"/>
      <c r="F28" s="9"/>
      <c r="I28" s="5"/>
      <c r="J28" s="7"/>
    </row>
    <row r="29" spans="2:12" ht="18.600000000000001" customHeight="1" x14ac:dyDescent="0.15">
      <c r="B29" s="3"/>
      <c r="D29" s="5"/>
      <c r="E29" s="5"/>
      <c r="F29" s="9"/>
      <c r="I29" s="5"/>
      <c r="J29" s="7"/>
    </row>
    <row r="30" spans="2:12" ht="18.600000000000001" customHeight="1" x14ac:dyDescent="0.15">
      <c r="B30" s="3"/>
      <c r="D30" s="5"/>
      <c r="E30" s="5"/>
      <c r="F30" s="9"/>
      <c r="I30" s="5"/>
      <c r="J30" s="7"/>
    </row>
    <row r="31" spans="2:12" ht="18.600000000000001" customHeight="1" x14ac:dyDescent="0.15">
      <c r="B31" s="3"/>
      <c r="D31" s="5"/>
      <c r="E31" s="5"/>
      <c r="F31" s="9"/>
      <c r="I31" s="5"/>
      <c r="J31" s="7"/>
    </row>
    <row r="32" spans="2:12" ht="18.600000000000001" customHeight="1" x14ac:dyDescent="0.15">
      <c r="B32" s="3"/>
      <c r="D32" s="5"/>
      <c r="E32" s="5"/>
      <c r="F32" s="9"/>
      <c r="I32" s="5"/>
      <c r="J32" s="7"/>
    </row>
    <row r="33" spans="2:10" ht="18.600000000000001" customHeight="1" x14ac:dyDescent="0.15">
      <c r="B33" s="3"/>
      <c r="D33" s="5"/>
      <c r="E33" s="5"/>
      <c r="F33" s="9"/>
      <c r="I33" s="5"/>
      <c r="J33" s="7"/>
    </row>
    <row r="34" spans="2:10" ht="18.600000000000001" customHeight="1" x14ac:dyDescent="0.15">
      <c r="B34" s="3"/>
      <c r="D34" s="5"/>
      <c r="E34" s="5"/>
      <c r="F34" s="9"/>
      <c r="I34" s="5"/>
      <c r="J34" s="7"/>
    </row>
    <row r="35" spans="2:10" ht="18.600000000000001" customHeight="1" x14ac:dyDescent="0.15">
      <c r="B35" s="3"/>
      <c r="D35" s="5"/>
      <c r="E35" s="5"/>
      <c r="F35" s="9"/>
      <c r="H35" s="7"/>
      <c r="I35" s="7"/>
    </row>
    <row r="36" spans="2:10" ht="18.600000000000001" customHeight="1" x14ac:dyDescent="0.15">
      <c r="B36" s="3"/>
      <c r="D36" s="7"/>
      <c r="E36" s="5"/>
      <c r="F36" s="9"/>
      <c r="H36" s="7"/>
      <c r="I36" s="7"/>
    </row>
    <row r="37" spans="2:10" ht="18.600000000000001" customHeight="1" x14ac:dyDescent="0.15">
      <c r="B37" s="3"/>
      <c r="D37" s="5"/>
      <c r="E37" s="5"/>
      <c r="F37" s="9"/>
      <c r="H37" s="7"/>
      <c r="I37" s="7"/>
    </row>
    <row r="38" spans="2:10" ht="18.600000000000001" customHeight="1" x14ac:dyDescent="0.15">
      <c r="B38" s="3"/>
      <c r="D38" s="5"/>
      <c r="E38" s="5"/>
      <c r="F38" s="9"/>
      <c r="H38" s="7"/>
      <c r="I38" s="7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69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2" width="3.75" style="27" customWidth="1"/>
    <col min="3" max="3" width="9.875" style="27" customWidth="1"/>
    <col min="4" max="4" width="10.625" style="27" customWidth="1"/>
    <col min="5" max="7" width="9.375" style="27" customWidth="1"/>
    <col min="8" max="8" width="3.75" style="27" customWidth="1"/>
    <col min="9" max="10" width="8.625" style="27" customWidth="1"/>
    <col min="11" max="11" width="10.625" style="27" customWidth="1"/>
    <col min="12" max="14" width="9.75" style="27" customWidth="1"/>
    <col min="15" max="16384" width="9" style="27"/>
  </cols>
  <sheetData>
    <row r="1" spans="1:15" ht="30" customHeight="1" x14ac:dyDescent="0.15">
      <c r="A1" s="552" t="s">
        <v>279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1:15" ht="14.25" customHeight="1" x14ac:dyDescent="0.15">
      <c r="A2" s="690"/>
      <c r="B2" s="690"/>
      <c r="L2" s="329"/>
      <c r="M2" s="329"/>
      <c r="N2" s="330" t="s">
        <v>196</v>
      </c>
    </row>
    <row r="3" spans="1:15" ht="16.5" customHeight="1" x14ac:dyDescent="0.15">
      <c r="A3" s="548" t="s">
        <v>280</v>
      </c>
      <c r="B3" s="549"/>
      <c r="C3" s="549"/>
      <c r="D3" s="55" t="s">
        <v>110</v>
      </c>
      <c r="E3" s="331" t="s">
        <v>226</v>
      </c>
      <c r="F3" s="331" t="s">
        <v>227</v>
      </c>
      <c r="G3" s="332" t="s">
        <v>228</v>
      </c>
      <c r="H3" s="549" t="s">
        <v>280</v>
      </c>
      <c r="I3" s="549"/>
      <c r="J3" s="549"/>
      <c r="K3" s="55" t="s">
        <v>110</v>
      </c>
      <c r="L3" s="331" t="s">
        <v>226</v>
      </c>
      <c r="M3" s="333" t="s">
        <v>227</v>
      </c>
      <c r="N3" s="334" t="s">
        <v>228</v>
      </c>
    </row>
    <row r="4" spans="1:15" ht="15.75" customHeight="1" x14ac:dyDescent="0.15">
      <c r="A4" s="653" t="s">
        <v>281</v>
      </c>
      <c r="B4" s="691" t="s">
        <v>282</v>
      </c>
      <c r="C4" s="691"/>
      <c r="D4" s="335" t="s">
        <v>229</v>
      </c>
      <c r="E4" s="38">
        <v>112</v>
      </c>
      <c r="F4" s="336">
        <v>111</v>
      </c>
      <c r="G4" s="337">
        <v>143</v>
      </c>
      <c r="H4" s="656" t="s">
        <v>283</v>
      </c>
      <c r="I4" s="691" t="s">
        <v>284</v>
      </c>
      <c r="J4" s="691"/>
      <c r="K4" s="335" t="s">
        <v>229</v>
      </c>
      <c r="L4" s="338">
        <v>289</v>
      </c>
      <c r="M4" s="339">
        <v>275</v>
      </c>
      <c r="N4" s="340">
        <v>139</v>
      </c>
      <c r="O4" s="17"/>
    </row>
    <row r="5" spans="1:15" ht="15.75" customHeight="1" x14ac:dyDescent="0.15">
      <c r="A5" s="654"/>
      <c r="B5" s="689"/>
      <c r="C5" s="689"/>
      <c r="D5" s="341" t="s">
        <v>285</v>
      </c>
      <c r="E5" s="38">
        <v>9150</v>
      </c>
      <c r="F5" s="342">
        <v>8408</v>
      </c>
      <c r="G5" s="343">
        <v>10152</v>
      </c>
      <c r="H5" s="657"/>
      <c r="I5" s="689"/>
      <c r="J5" s="689"/>
      <c r="K5" s="341" t="s">
        <v>285</v>
      </c>
      <c r="L5" s="344">
        <v>6724</v>
      </c>
      <c r="M5" s="345">
        <v>5925</v>
      </c>
      <c r="N5" s="346">
        <v>7921</v>
      </c>
      <c r="O5" s="17"/>
    </row>
    <row r="6" spans="1:15" ht="15.75" customHeight="1" x14ac:dyDescent="0.15">
      <c r="A6" s="654"/>
      <c r="B6" s="671" t="s">
        <v>286</v>
      </c>
      <c r="C6" s="671"/>
      <c r="D6" s="347" t="s">
        <v>229</v>
      </c>
      <c r="E6" s="348">
        <v>85</v>
      </c>
      <c r="F6" s="349">
        <v>76</v>
      </c>
      <c r="G6" s="350">
        <v>69</v>
      </c>
      <c r="H6" s="657"/>
      <c r="I6" s="689" t="s">
        <v>287</v>
      </c>
      <c r="J6" s="689"/>
      <c r="K6" s="351" t="s">
        <v>229</v>
      </c>
      <c r="L6" s="309">
        <v>112</v>
      </c>
      <c r="M6" s="352">
        <v>113</v>
      </c>
      <c r="N6" s="353">
        <v>131</v>
      </c>
      <c r="O6" s="17"/>
    </row>
    <row r="7" spans="1:15" ht="15.75" customHeight="1" x14ac:dyDescent="0.15">
      <c r="A7" s="654"/>
      <c r="B7" s="670"/>
      <c r="C7" s="670"/>
      <c r="D7" s="347" t="s">
        <v>285</v>
      </c>
      <c r="E7" s="38">
        <v>3059</v>
      </c>
      <c r="F7" s="342">
        <v>2802</v>
      </c>
      <c r="G7" s="343">
        <v>2655</v>
      </c>
      <c r="H7" s="657"/>
      <c r="I7" s="689"/>
      <c r="J7" s="689"/>
      <c r="K7" s="341" t="s">
        <v>285</v>
      </c>
      <c r="L7" s="309">
        <v>5044</v>
      </c>
      <c r="M7" s="352">
        <v>5962</v>
      </c>
      <c r="N7" s="353">
        <v>6346</v>
      </c>
      <c r="O7" s="17"/>
    </row>
    <row r="8" spans="1:15" ht="15.75" customHeight="1" x14ac:dyDescent="0.15">
      <c r="A8" s="654"/>
      <c r="B8" s="689" t="s">
        <v>288</v>
      </c>
      <c r="C8" s="689"/>
      <c r="D8" s="351" t="s">
        <v>229</v>
      </c>
      <c r="E8" s="348">
        <v>103</v>
      </c>
      <c r="F8" s="349">
        <v>105</v>
      </c>
      <c r="G8" s="350">
        <v>111</v>
      </c>
      <c r="H8" s="657"/>
      <c r="I8" s="689" t="s">
        <v>289</v>
      </c>
      <c r="J8" s="689"/>
      <c r="K8" s="351" t="s">
        <v>229</v>
      </c>
      <c r="L8" s="354">
        <v>134</v>
      </c>
      <c r="M8" s="355">
        <v>129</v>
      </c>
      <c r="N8" s="356">
        <v>140</v>
      </c>
      <c r="O8" s="17"/>
    </row>
    <row r="9" spans="1:15" ht="15.75" customHeight="1" x14ac:dyDescent="0.15">
      <c r="A9" s="654"/>
      <c r="B9" s="689"/>
      <c r="C9" s="689"/>
      <c r="D9" s="341" t="s">
        <v>285</v>
      </c>
      <c r="E9" s="38">
        <v>6232</v>
      </c>
      <c r="F9" s="342">
        <v>7942</v>
      </c>
      <c r="G9" s="343">
        <v>9100</v>
      </c>
      <c r="H9" s="657"/>
      <c r="I9" s="689"/>
      <c r="J9" s="689"/>
      <c r="K9" s="341" t="s">
        <v>285</v>
      </c>
      <c r="L9" s="309">
        <v>6010</v>
      </c>
      <c r="M9" s="352">
        <v>6215</v>
      </c>
      <c r="N9" s="353">
        <v>7779</v>
      </c>
      <c r="O9" s="17"/>
    </row>
    <row r="10" spans="1:15" ht="15.75" customHeight="1" x14ac:dyDescent="0.15">
      <c r="A10" s="654"/>
      <c r="B10" s="671" t="s">
        <v>290</v>
      </c>
      <c r="C10" s="671"/>
      <c r="D10" s="347" t="s">
        <v>229</v>
      </c>
      <c r="E10" s="348">
        <v>108</v>
      </c>
      <c r="F10" s="349">
        <v>86</v>
      </c>
      <c r="G10" s="350">
        <v>87</v>
      </c>
      <c r="H10" s="657"/>
      <c r="I10" s="689" t="s">
        <v>291</v>
      </c>
      <c r="J10" s="689"/>
      <c r="K10" s="351" t="s">
        <v>229</v>
      </c>
      <c r="L10" s="354">
        <v>1237</v>
      </c>
      <c r="M10" s="355">
        <v>1379</v>
      </c>
      <c r="N10" s="356">
        <v>1547</v>
      </c>
      <c r="O10" s="17"/>
    </row>
    <row r="11" spans="1:15" ht="15.75" customHeight="1" x14ac:dyDescent="0.15">
      <c r="A11" s="654"/>
      <c r="B11" s="689"/>
      <c r="C11" s="689"/>
      <c r="D11" s="341" t="s">
        <v>285</v>
      </c>
      <c r="E11" s="38">
        <v>3250</v>
      </c>
      <c r="F11" s="342">
        <v>3220</v>
      </c>
      <c r="G11" s="343">
        <v>3543</v>
      </c>
      <c r="H11" s="657"/>
      <c r="I11" s="689"/>
      <c r="J11" s="689"/>
      <c r="K11" s="341" t="s">
        <v>285</v>
      </c>
      <c r="L11" s="309">
        <v>6811</v>
      </c>
      <c r="M11" s="352">
        <v>7978</v>
      </c>
      <c r="N11" s="353">
        <v>8810</v>
      </c>
      <c r="O11" s="17"/>
    </row>
    <row r="12" spans="1:15" ht="15.75" customHeight="1" x14ac:dyDescent="0.15">
      <c r="A12" s="654"/>
      <c r="B12" s="689" t="s">
        <v>292</v>
      </c>
      <c r="C12" s="689"/>
      <c r="D12" s="357" t="s">
        <v>285</v>
      </c>
      <c r="E12" s="348">
        <v>9808</v>
      </c>
      <c r="F12" s="349">
        <v>9485</v>
      </c>
      <c r="G12" s="350">
        <v>8351</v>
      </c>
      <c r="H12" s="657"/>
      <c r="I12" s="689" t="s">
        <v>293</v>
      </c>
      <c r="J12" s="689"/>
      <c r="K12" s="351" t="s">
        <v>229</v>
      </c>
      <c r="L12" s="354">
        <v>224</v>
      </c>
      <c r="M12" s="355">
        <v>197</v>
      </c>
      <c r="N12" s="356">
        <v>83</v>
      </c>
      <c r="O12" s="17"/>
    </row>
    <row r="13" spans="1:15" ht="15.75" customHeight="1" x14ac:dyDescent="0.15">
      <c r="A13" s="654"/>
      <c r="B13" s="669" t="s">
        <v>294</v>
      </c>
      <c r="C13" s="669"/>
      <c r="D13" s="347" t="s">
        <v>229</v>
      </c>
      <c r="E13" s="348">
        <v>258</v>
      </c>
      <c r="F13" s="349">
        <v>225</v>
      </c>
      <c r="G13" s="350">
        <v>270</v>
      </c>
      <c r="H13" s="657"/>
      <c r="I13" s="689"/>
      <c r="J13" s="689"/>
      <c r="K13" s="341" t="s">
        <v>285</v>
      </c>
      <c r="L13" s="309">
        <v>2889</v>
      </c>
      <c r="M13" s="352">
        <v>2706</v>
      </c>
      <c r="N13" s="353">
        <v>1245</v>
      </c>
      <c r="O13" s="17"/>
    </row>
    <row r="14" spans="1:15" ht="15.75" customHeight="1" x14ac:dyDescent="0.15">
      <c r="A14" s="654"/>
      <c r="B14" s="669"/>
      <c r="C14" s="669"/>
      <c r="D14" s="347" t="s">
        <v>285</v>
      </c>
      <c r="E14" s="358">
        <v>15176</v>
      </c>
      <c r="F14" s="359">
        <v>14674</v>
      </c>
      <c r="G14" s="360">
        <v>13706</v>
      </c>
      <c r="H14" s="657"/>
      <c r="I14" s="689" t="s">
        <v>295</v>
      </c>
      <c r="J14" s="689"/>
      <c r="K14" s="351" t="s">
        <v>229</v>
      </c>
      <c r="L14" s="354">
        <v>452</v>
      </c>
      <c r="M14" s="355">
        <v>452</v>
      </c>
      <c r="N14" s="356">
        <v>448</v>
      </c>
      <c r="O14" s="17"/>
    </row>
    <row r="15" spans="1:15" ht="15.75" customHeight="1" x14ac:dyDescent="0.15">
      <c r="A15" s="654"/>
      <c r="B15" s="670" t="s">
        <v>296</v>
      </c>
      <c r="C15" s="670"/>
      <c r="D15" s="351" t="s">
        <v>229</v>
      </c>
      <c r="E15" s="38">
        <v>7464</v>
      </c>
      <c r="F15" s="342">
        <v>7257</v>
      </c>
      <c r="G15" s="343">
        <v>6469</v>
      </c>
      <c r="H15" s="657"/>
      <c r="I15" s="689"/>
      <c r="J15" s="689"/>
      <c r="K15" s="341" t="s">
        <v>285</v>
      </c>
      <c r="L15" s="309">
        <v>5874</v>
      </c>
      <c r="M15" s="352">
        <v>5313</v>
      </c>
      <c r="N15" s="353">
        <v>5338</v>
      </c>
      <c r="O15" s="17"/>
    </row>
    <row r="16" spans="1:15" ht="15.75" customHeight="1" x14ac:dyDescent="0.15">
      <c r="A16" s="654"/>
      <c r="B16" s="671"/>
      <c r="C16" s="671"/>
      <c r="D16" s="341" t="s">
        <v>285</v>
      </c>
      <c r="E16" s="358">
        <v>17433</v>
      </c>
      <c r="F16" s="359">
        <v>17166</v>
      </c>
      <c r="G16" s="360">
        <v>14932</v>
      </c>
      <c r="H16" s="692"/>
      <c r="I16" s="647" t="s">
        <v>6</v>
      </c>
      <c r="J16" s="647"/>
      <c r="K16" s="361" t="s">
        <v>285</v>
      </c>
      <c r="L16" s="362">
        <v>33352</v>
      </c>
      <c r="M16" s="363">
        <f>SUM(M5+M7+M9+M11+M13+M15)</f>
        <v>34099</v>
      </c>
      <c r="N16" s="364">
        <f t="shared" ref="N16" si="0">SUM(N5+N7+N9+N11+N13+N15)</f>
        <v>37439</v>
      </c>
      <c r="O16" s="17"/>
    </row>
    <row r="17" spans="1:15" ht="15.75" customHeight="1" x14ac:dyDescent="0.15">
      <c r="A17" s="654"/>
      <c r="B17" s="669" t="s">
        <v>291</v>
      </c>
      <c r="C17" s="669"/>
      <c r="D17" s="347" t="s">
        <v>229</v>
      </c>
      <c r="E17" s="38">
        <v>1495</v>
      </c>
      <c r="F17" s="342">
        <v>1302</v>
      </c>
      <c r="G17" s="343">
        <v>1861</v>
      </c>
      <c r="H17" s="672" t="s">
        <v>297</v>
      </c>
      <c r="I17" s="673"/>
      <c r="J17" s="674"/>
      <c r="K17" s="335" t="s">
        <v>229</v>
      </c>
      <c r="L17" s="338">
        <v>816</v>
      </c>
      <c r="M17" s="339">
        <v>730</v>
      </c>
      <c r="N17" s="340">
        <v>408</v>
      </c>
      <c r="O17" s="17"/>
    </row>
    <row r="18" spans="1:15" ht="15.75" customHeight="1" x14ac:dyDescent="0.15">
      <c r="A18" s="654"/>
      <c r="B18" s="669"/>
      <c r="C18" s="669"/>
      <c r="D18" s="347" t="s">
        <v>285</v>
      </c>
      <c r="E18" s="358">
        <v>10858</v>
      </c>
      <c r="F18" s="359">
        <v>9284</v>
      </c>
      <c r="G18" s="360">
        <v>12349</v>
      </c>
      <c r="H18" s="675"/>
      <c r="I18" s="676"/>
      <c r="J18" s="677"/>
      <c r="K18" s="361" t="s">
        <v>285</v>
      </c>
      <c r="L18" s="309">
        <v>11704</v>
      </c>
      <c r="M18" s="352">
        <v>11315</v>
      </c>
      <c r="N18" s="353">
        <v>6201</v>
      </c>
      <c r="O18" s="17"/>
    </row>
    <row r="19" spans="1:15" ht="15.75" customHeight="1" x14ac:dyDescent="0.15">
      <c r="A19" s="654"/>
      <c r="B19" s="678" t="s">
        <v>298</v>
      </c>
      <c r="C19" s="678"/>
      <c r="D19" s="357" t="s">
        <v>285</v>
      </c>
      <c r="E19" s="38">
        <v>17136</v>
      </c>
      <c r="F19" s="342">
        <v>16903</v>
      </c>
      <c r="G19" s="343">
        <v>14917</v>
      </c>
      <c r="H19" s="679" t="s">
        <v>299</v>
      </c>
      <c r="I19" s="680"/>
      <c r="J19" s="681"/>
      <c r="K19" s="335" t="s">
        <v>229</v>
      </c>
      <c r="L19" s="338">
        <v>946</v>
      </c>
      <c r="M19" s="339">
        <v>741</v>
      </c>
      <c r="N19" s="340">
        <v>758</v>
      </c>
      <c r="O19" s="17"/>
    </row>
    <row r="20" spans="1:15" ht="15.75" customHeight="1" x14ac:dyDescent="0.15">
      <c r="A20" s="655"/>
      <c r="B20" s="647" t="s">
        <v>6</v>
      </c>
      <c r="C20" s="647"/>
      <c r="D20" s="361" t="s">
        <v>285</v>
      </c>
      <c r="E20" s="365">
        <v>92102</v>
      </c>
      <c r="F20" s="366">
        <f>SUM(F5+F7+F9+F11+F12+F14+F16+F18+F19)</f>
        <v>89884</v>
      </c>
      <c r="G20" s="367">
        <f t="shared" ref="G20" si="1">SUM(G5+G7+G9+G11+G12+G14+G16+G18+G19)</f>
        <v>89705</v>
      </c>
      <c r="H20" s="682"/>
      <c r="I20" s="683"/>
      <c r="J20" s="684"/>
      <c r="K20" s="361" t="s">
        <v>285</v>
      </c>
      <c r="L20" s="368">
        <v>6320</v>
      </c>
      <c r="M20" s="369">
        <v>5340</v>
      </c>
      <c r="N20" s="370">
        <v>4967</v>
      </c>
      <c r="O20" s="17"/>
    </row>
    <row r="21" spans="1:15" ht="15.75" customHeight="1" x14ac:dyDescent="0.15">
      <c r="A21" s="653" t="s">
        <v>300</v>
      </c>
      <c r="B21" s="685" t="s">
        <v>282</v>
      </c>
      <c r="C21" s="685"/>
      <c r="D21" s="335" t="s">
        <v>229</v>
      </c>
      <c r="E21" s="34">
        <v>185</v>
      </c>
      <c r="F21" s="336">
        <v>177</v>
      </c>
      <c r="G21" s="337">
        <v>154</v>
      </c>
      <c r="H21" s="686" t="s">
        <v>301</v>
      </c>
      <c r="I21" s="687"/>
      <c r="J21" s="688"/>
      <c r="K21" s="335" t="s">
        <v>229</v>
      </c>
      <c r="L21" s="57" t="s">
        <v>53</v>
      </c>
      <c r="M21" s="371" t="s">
        <v>217</v>
      </c>
      <c r="N21" s="372" t="s">
        <v>158</v>
      </c>
      <c r="O21" s="17"/>
    </row>
    <row r="22" spans="1:15" ht="15.75" customHeight="1" x14ac:dyDescent="0.15">
      <c r="A22" s="654"/>
      <c r="B22" s="669"/>
      <c r="C22" s="669"/>
      <c r="D22" s="347" t="s">
        <v>285</v>
      </c>
      <c r="E22" s="358">
        <v>18572</v>
      </c>
      <c r="F22" s="359">
        <v>19159</v>
      </c>
      <c r="G22" s="360">
        <v>25793</v>
      </c>
      <c r="H22" s="686"/>
      <c r="I22" s="687"/>
      <c r="J22" s="688"/>
      <c r="K22" s="361" t="s">
        <v>285</v>
      </c>
      <c r="L22" s="368">
        <v>1119</v>
      </c>
      <c r="M22" s="369">
        <v>1071</v>
      </c>
      <c r="N22" s="370">
        <v>1434</v>
      </c>
      <c r="O22" s="17"/>
    </row>
    <row r="23" spans="1:15" ht="15.75" customHeight="1" x14ac:dyDescent="0.15">
      <c r="A23" s="654"/>
      <c r="B23" s="670" t="s">
        <v>286</v>
      </c>
      <c r="C23" s="670"/>
      <c r="D23" s="351" t="s">
        <v>229</v>
      </c>
      <c r="E23" s="38">
        <v>37</v>
      </c>
      <c r="F23" s="342">
        <v>25</v>
      </c>
      <c r="G23" s="343">
        <v>41</v>
      </c>
      <c r="H23" s="622" t="s">
        <v>302</v>
      </c>
      <c r="I23" s="622"/>
      <c r="J23" s="548"/>
      <c r="K23" s="55" t="s">
        <v>285</v>
      </c>
      <c r="L23" s="373">
        <v>52495</v>
      </c>
      <c r="M23" s="374">
        <f>SUM(M16+M18+M20+M22)</f>
        <v>51825</v>
      </c>
      <c r="N23" s="375">
        <f t="shared" ref="N23" si="2">SUM(N16+N18+N20+N22)</f>
        <v>50041</v>
      </c>
      <c r="O23" s="17"/>
    </row>
    <row r="24" spans="1:15" ht="15.75" customHeight="1" x14ac:dyDescent="0.15">
      <c r="A24" s="654"/>
      <c r="B24" s="671"/>
      <c r="C24" s="671"/>
      <c r="D24" s="341" t="s">
        <v>285</v>
      </c>
      <c r="E24" s="358">
        <v>930</v>
      </c>
      <c r="F24" s="359">
        <v>720</v>
      </c>
      <c r="G24" s="360">
        <v>1429</v>
      </c>
      <c r="H24" s="622" t="s">
        <v>169</v>
      </c>
      <c r="I24" s="622"/>
      <c r="J24" s="548"/>
      <c r="K24" s="55" t="s">
        <v>285</v>
      </c>
      <c r="L24" s="373">
        <v>548755</v>
      </c>
      <c r="M24" s="374">
        <f>SUM(F64+M23)</f>
        <v>526614</v>
      </c>
      <c r="N24" s="375">
        <f>SUM(G64+N23)</f>
        <v>529849</v>
      </c>
      <c r="O24" s="17"/>
    </row>
    <row r="25" spans="1:15" ht="15.75" customHeight="1" x14ac:dyDescent="0.15">
      <c r="A25" s="654"/>
      <c r="B25" s="669" t="s">
        <v>303</v>
      </c>
      <c r="C25" s="669"/>
      <c r="D25" s="347" t="s">
        <v>229</v>
      </c>
      <c r="E25" s="38">
        <v>536</v>
      </c>
      <c r="F25" s="342">
        <v>509</v>
      </c>
      <c r="G25" s="343">
        <v>437</v>
      </c>
      <c r="H25" s="376"/>
      <c r="I25" s="376"/>
      <c r="J25" s="376"/>
      <c r="K25" s="377"/>
      <c r="L25" s="276"/>
      <c r="M25" s="276"/>
      <c r="N25" s="276"/>
    </row>
    <row r="26" spans="1:15" ht="15.75" customHeight="1" x14ac:dyDescent="0.15">
      <c r="A26" s="654"/>
      <c r="B26" s="669"/>
      <c r="C26" s="669"/>
      <c r="D26" s="347" t="s">
        <v>285</v>
      </c>
      <c r="E26" s="358">
        <v>4090</v>
      </c>
      <c r="F26" s="359">
        <v>3941</v>
      </c>
      <c r="G26" s="360">
        <v>3357</v>
      </c>
      <c r="H26" s="376"/>
      <c r="I26" s="376"/>
      <c r="J26" s="376"/>
      <c r="K26" s="377"/>
      <c r="L26" s="276"/>
      <c r="M26" s="276"/>
      <c r="N26" s="276"/>
    </row>
    <row r="27" spans="1:15" ht="15.75" customHeight="1" x14ac:dyDescent="0.15">
      <c r="A27" s="654"/>
      <c r="B27" s="670" t="s">
        <v>304</v>
      </c>
      <c r="C27" s="670"/>
      <c r="D27" s="351" t="s">
        <v>229</v>
      </c>
      <c r="E27" s="38">
        <v>813</v>
      </c>
      <c r="F27" s="342">
        <v>778</v>
      </c>
      <c r="G27" s="343">
        <v>806</v>
      </c>
      <c r="H27" s="19"/>
      <c r="I27" s="19"/>
      <c r="J27" s="19"/>
      <c r="K27" s="377"/>
      <c r="L27" s="304"/>
      <c r="M27" s="304"/>
      <c r="N27" s="304"/>
    </row>
    <row r="28" spans="1:15" ht="15.75" customHeight="1" x14ac:dyDescent="0.15">
      <c r="A28" s="654"/>
      <c r="B28" s="671"/>
      <c r="C28" s="671"/>
      <c r="D28" s="341" t="s">
        <v>285</v>
      </c>
      <c r="E28" s="358">
        <v>16147</v>
      </c>
      <c r="F28" s="359">
        <v>17274</v>
      </c>
      <c r="G28" s="360">
        <v>17168</v>
      </c>
      <c r="H28" s="19"/>
      <c r="I28" s="19"/>
      <c r="J28" s="19"/>
      <c r="K28" s="377"/>
      <c r="L28" s="276"/>
      <c r="M28" s="276"/>
      <c r="N28" s="276"/>
    </row>
    <row r="29" spans="1:15" ht="15.75" customHeight="1" x14ac:dyDescent="0.15">
      <c r="A29" s="654"/>
      <c r="B29" s="670" t="s">
        <v>305</v>
      </c>
      <c r="C29" s="670"/>
      <c r="D29" s="351" t="s">
        <v>229</v>
      </c>
      <c r="E29" s="38">
        <v>362</v>
      </c>
      <c r="F29" s="342">
        <v>340</v>
      </c>
      <c r="G29" s="343">
        <v>381</v>
      </c>
    </row>
    <row r="30" spans="1:15" ht="15.75" customHeight="1" x14ac:dyDescent="0.15">
      <c r="A30" s="654"/>
      <c r="B30" s="671"/>
      <c r="C30" s="671"/>
      <c r="D30" s="341" t="s">
        <v>285</v>
      </c>
      <c r="E30" s="358">
        <v>2689</v>
      </c>
      <c r="F30" s="359">
        <v>2482</v>
      </c>
      <c r="G30" s="360">
        <v>6177</v>
      </c>
    </row>
    <row r="31" spans="1:15" ht="15.75" customHeight="1" x14ac:dyDescent="0.15">
      <c r="A31" s="655"/>
      <c r="B31" s="647" t="s">
        <v>6</v>
      </c>
      <c r="C31" s="647"/>
      <c r="D31" s="361" t="s">
        <v>285</v>
      </c>
      <c r="E31" s="38">
        <v>42428</v>
      </c>
      <c r="F31" s="342">
        <f>SUM(F22+F24+F26+F28+F30)</f>
        <v>43576</v>
      </c>
      <c r="G31" s="343">
        <f t="shared" ref="G31" si="3">SUM(G22+G24+G26+G28+G30)</f>
        <v>53924</v>
      </c>
    </row>
    <row r="32" spans="1:15" ht="15.75" customHeight="1" x14ac:dyDescent="0.15">
      <c r="A32" s="653" t="s">
        <v>306</v>
      </c>
      <c r="B32" s="651" t="s">
        <v>287</v>
      </c>
      <c r="C32" s="651"/>
      <c r="D32" s="335" t="s">
        <v>229</v>
      </c>
      <c r="E32" s="34">
        <v>194</v>
      </c>
      <c r="F32" s="336">
        <v>265</v>
      </c>
      <c r="G32" s="337">
        <v>262</v>
      </c>
    </row>
    <row r="33" spans="1:7" ht="15.75" customHeight="1" x14ac:dyDescent="0.15">
      <c r="A33" s="654"/>
      <c r="B33" s="666"/>
      <c r="C33" s="666"/>
      <c r="D33" s="347" t="s">
        <v>285</v>
      </c>
      <c r="E33" s="38">
        <v>5260</v>
      </c>
      <c r="F33" s="342">
        <v>6248</v>
      </c>
      <c r="G33" s="343">
        <v>5923</v>
      </c>
    </row>
    <row r="34" spans="1:7" ht="15.75" customHeight="1" x14ac:dyDescent="0.15">
      <c r="A34" s="654"/>
      <c r="B34" s="670" t="s">
        <v>291</v>
      </c>
      <c r="C34" s="670"/>
      <c r="D34" s="351" t="s">
        <v>229</v>
      </c>
      <c r="E34" s="348">
        <v>268</v>
      </c>
      <c r="F34" s="349">
        <v>245</v>
      </c>
      <c r="G34" s="350">
        <v>225</v>
      </c>
    </row>
    <row r="35" spans="1:7" ht="15.75" customHeight="1" x14ac:dyDescent="0.15">
      <c r="A35" s="654"/>
      <c r="B35" s="671"/>
      <c r="C35" s="671"/>
      <c r="D35" s="341" t="s">
        <v>285</v>
      </c>
      <c r="E35" s="358">
        <v>3198</v>
      </c>
      <c r="F35" s="359">
        <v>2835</v>
      </c>
      <c r="G35" s="360">
        <v>2368</v>
      </c>
    </row>
    <row r="36" spans="1:7" ht="15.75" customHeight="1" x14ac:dyDescent="0.15">
      <c r="A36" s="655"/>
      <c r="B36" s="647" t="s">
        <v>6</v>
      </c>
      <c r="C36" s="647"/>
      <c r="D36" s="361" t="s">
        <v>285</v>
      </c>
      <c r="E36" s="38">
        <v>8458</v>
      </c>
      <c r="F36" s="342">
        <f>F33+F35</f>
        <v>9083</v>
      </c>
      <c r="G36" s="343">
        <f t="shared" ref="G36" si="4">G33+G35</f>
        <v>8291</v>
      </c>
    </row>
    <row r="37" spans="1:7" ht="15.75" customHeight="1" x14ac:dyDescent="0.15">
      <c r="A37" s="653" t="s">
        <v>307</v>
      </c>
      <c r="B37" s="656" t="s">
        <v>308</v>
      </c>
      <c r="C37" s="659" t="s">
        <v>309</v>
      </c>
      <c r="D37" s="335" t="s">
        <v>229</v>
      </c>
      <c r="E37" s="34">
        <v>1020</v>
      </c>
      <c r="F37" s="336">
        <v>941</v>
      </c>
      <c r="G37" s="337">
        <v>977</v>
      </c>
    </row>
    <row r="38" spans="1:7" ht="15.75" customHeight="1" x14ac:dyDescent="0.15">
      <c r="A38" s="654"/>
      <c r="B38" s="657"/>
      <c r="C38" s="660"/>
      <c r="D38" s="347" t="s">
        <v>285</v>
      </c>
      <c r="E38" s="38">
        <v>95746</v>
      </c>
      <c r="F38" s="342">
        <v>80922</v>
      </c>
      <c r="G38" s="343">
        <v>82282</v>
      </c>
    </row>
    <row r="39" spans="1:7" ht="15.75" customHeight="1" x14ac:dyDescent="0.15">
      <c r="A39" s="654"/>
      <c r="B39" s="657"/>
      <c r="C39" s="661" t="s">
        <v>310</v>
      </c>
      <c r="D39" s="351" t="s">
        <v>229</v>
      </c>
      <c r="E39" s="348">
        <v>779</v>
      </c>
      <c r="F39" s="349">
        <v>823</v>
      </c>
      <c r="G39" s="350">
        <v>862</v>
      </c>
    </row>
    <row r="40" spans="1:7" ht="15.75" customHeight="1" x14ac:dyDescent="0.15">
      <c r="A40" s="654"/>
      <c r="B40" s="657"/>
      <c r="C40" s="662"/>
      <c r="D40" s="341" t="s">
        <v>285</v>
      </c>
      <c r="E40" s="358">
        <v>38445</v>
      </c>
      <c r="F40" s="359">
        <v>36104</v>
      </c>
      <c r="G40" s="360">
        <v>39177</v>
      </c>
    </row>
    <row r="41" spans="1:7" ht="15.75" customHeight="1" x14ac:dyDescent="0.15">
      <c r="A41" s="654"/>
      <c r="B41" s="657"/>
      <c r="C41" s="660" t="s">
        <v>311</v>
      </c>
      <c r="D41" s="347" t="s">
        <v>229</v>
      </c>
      <c r="E41" s="38">
        <v>724</v>
      </c>
      <c r="F41" s="342">
        <v>715</v>
      </c>
      <c r="G41" s="343">
        <v>672</v>
      </c>
    </row>
    <row r="42" spans="1:7" ht="15.75" customHeight="1" x14ac:dyDescent="0.15">
      <c r="A42" s="654"/>
      <c r="B42" s="657"/>
      <c r="C42" s="660"/>
      <c r="D42" s="347" t="s">
        <v>285</v>
      </c>
      <c r="E42" s="38">
        <v>38362</v>
      </c>
      <c r="F42" s="342">
        <v>37424</v>
      </c>
      <c r="G42" s="343">
        <v>33978</v>
      </c>
    </row>
    <row r="43" spans="1:7" ht="15.75" customHeight="1" x14ac:dyDescent="0.15">
      <c r="A43" s="654"/>
      <c r="B43" s="657"/>
      <c r="C43" s="663" t="s">
        <v>312</v>
      </c>
      <c r="D43" s="351" t="s">
        <v>229</v>
      </c>
      <c r="E43" s="348">
        <v>291</v>
      </c>
      <c r="F43" s="349">
        <v>324</v>
      </c>
      <c r="G43" s="350">
        <v>287</v>
      </c>
    </row>
    <row r="44" spans="1:7" ht="15.75" customHeight="1" x14ac:dyDescent="0.15">
      <c r="A44" s="654"/>
      <c r="B44" s="657"/>
      <c r="C44" s="663"/>
      <c r="D44" s="341" t="s">
        <v>285</v>
      </c>
      <c r="E44" s="38">
        <v>9171</v>
      </c>
      <c r="F44" s="342">
        <v>11300</v>
      </c>
      <c r="G44" s="343">
        <v>9773</v>
      </c>
    </row>
    <row r="45" spans="1:7" ht="15.75" customHeight="1" x14ac:dyDescent="0.15">
      <c r="A45" s="654"/>
      <c r="B45" s="657"/>
      <c r="C45" s="663" t="s">
        <v>313</v>
      </c>
      <c r="D45" s="351" t="s">
        <v>229</v>
      </c>
      <c r="E45" s="348">
        <v>0</v>
      </c>
      <c r="F45" s="349">
        <v>0</v>
      </c>
      <c r="G45" s="350">
        <v>0</v>
      </c>
    </row>
    <row r="46" spans="1:7" ht="15.75" customHeight="1" x14ac:dyDescent="0.15">
      <c r="A46" s="654"/>
      <c r="B46" s="657"/>
      <c r="C46" s="663"/>
      <c r="D46" s="341" t="s">
        <v>285</v>
      </c>
      <c r="E46" s="38">
        <v>0</v>
      </c>
      <c r="F46" s="342">
        <v>0</v>
      </c>
      <c r="G46" s="343">
        <v>0</v>
      </c>
    </row>
    <row r="47" spans="1:7" ht="15.75" customHeight="1" x14ac:dyDescent="0.15">
      <c r="A47" s="654"/>
      <c r="B47" s="657"/>
      <c r="C47" s="664" t="s">
        <v>314</v>
      </c>
      <c r="D47" s="351" t="s">
        <v>229</v>
      </c>
      <c r="E47" s="348">
        <v>169</v>
      </c>
      <c r="F47" s="349">
        <v>176</v>
      </c>
      <c r="G47" s="350">
        <v>183</v>
      </c>
    </row>
    <row r="48" spans="1:7" ht="15.75" customHeight="1" x14ac:dyDescent="0.15">
      <c r="A48" s="654"/>
      <c r="B48" s="657"/>
      <c r="C48" s="665"/>
      <c r="D48" s="341" t="s">
        <v>285</v>
      </c>
      <c r="E48" s="38">
        <v>1130</v>
      </c>
      <c r="F48" s="342">
        <v>1115</v>
      </c>
      <c r="G48" s="343">
        <v>1148</v>
      </c>
    </row>
    <row r="49" spans="1:10" ht="15.75" customHeight="1" x14ac:dyDescent="0.15">
      <c r="A49" s="654"/>
      <c r="B49" s="657"/>
      <c r="C49" s="378" t="s">
        <v>315</v>
      </c>
      <c r="D49" s="357" t="s">
        <v>285</v>
      </c>
      <c r="E49" s="348">
        <v>3896</v>
      </c>
      <c r="F49" s="349">
        <v>2842</v>
      </c>
      <c r="G49" s="350">
        <v>2733</v>
      </c>
    </row>
    <row r="50" spans="1:10" ht="15.75" customHeight="1" x14ac:dyDescent="0.15">
      <c r="A50" s="654"/>
      <c r="B50" s="657"/>
      <c r="C50" s="378" t="s">
        <v>292</v>
      </c>
      <c r="D50" s="357" t="s">
        <v>285</v>
      </c>
      <c r="E50" s="379">
        <v>52667</v>
      </c>
      <c r="F50" s="380">
        <v>54605</v>
      </c>
      <c r="G50" s="381">
        <v>52994</v>
      </c>
    </row>
    <row r="51" spans="1:10" ht="15.75" customHeight="1" x14ac:dyDescent="0.15">
      <c r="A51" s="654"/>
      <c r="B51" s="658"/>
      <c r="C51" s="378" t="s">
        <v>316</v>
      </c>
      <c r="D51" s="357" t="s">
        <v>285</v>
      </c>
      <c r="E51" s="38">
        <v>0</v>
      </c>
      <c r="F51" s="342">
        <v>0</v>
      </c>
      <c r="G51" s="343">
        <v>0</v>
      </c>
      <c r="J51" s="382"/>
    </row>
    <row r="52" spans="1:10" ht="15.75" customHeight="1" x14ac:dyDescent="0.15">
      <c r="A52" s="654"/>
      <c r="B52" s="666" t="s">
        <v>287</v>
      </c>
      <c r="C52" s="666"/>
      <c r="D52" s="347" t="s">
        <v>229</v>
      </c>
      <c r="E52" s="348">
        <v>102</v>
      </c>
      <c r="F52" s="349">
        <v>90</v>
      </c>
      <c r="G52" s="350">
        <v>101</v>
      </c>
    </row>
    <row r="53" spans="1:10" ht="15.75" customHeight="1" x14ac:dyDescent="0.15">
      <c r="A53" s="654"/>
      <c r="B53" s="666"/>
      <c r="C53" s="666"/>
      <c r="D53" s="347" t="s">
        <v>285</v>
      </c>
      <c r="E53" s="38">
        <v>3419</v>
      </c>
      <c r="F53" s="342">
        <v>3213</v>
      </c>
      <c r="G53" s="343">
        <v>2740</v>
      </c>
    </row>
    <row r="54" spans="1:10" ht="15.75" customHeight="1" x14ac:dyDescent="0.15">
      <c r="A54" s="654"/>
      <c r="B54" s="667" t="s">
        <v>291</v>
      </c>
      <c r="C54" s="667"/>
      <c r="D54" s="351" t="s">
        <v>229</v>
      </c>
      <c r="E54" s="348">
        <v>427</v>
      </c>
      <c r="F54" s="349">
        <v>454</v>
      </c>
      <c r="G54" s="350">
        <v>361</v>
      </c>
    </row>
    <row r="55" spans="1:10" ht="15.75" customHeight="1" x14ac:dyDescent="0.15">
      <c r="A55" s="654"/>
      <c r="B55" s="668"/>
      <c r="C55" s="668"/>
      <c r="D55" s="341" t="s">
        <v>285</v>
      </c>
      <c r="E55" s="38">
        <v>3076</v>
      </c>
      <c r="F55" s="342">
        <v>2672</v>
      </c>
      <c r="G55" s="343">
        <v>1959</v>
      </c>
    </row>
    <row r="56" spans="1:10" ht="15.75" customHeight="1" x14ac:dyDescent="0.15">
      <c r="A56" s="654"/>
      <c r="B56" s="643" t="s">
        <v>317</v>
      </c>
      <c r="C56" s="644"/>
      <c r="D56" s="351" t="s">
        <v>229</v>
      </c>
      <c r="E56" s="348">
        <v>1398</v>
      </c>
      <c r="F56" s="349">
        <v>1471</v>
      </c>
      <c r="G56" s="350">
        <v>1439</v>
      </c>
    </row>
    <row r="57" spans="1:10" ht="15.75" customHeight="1" x14ac:dyDescent="0.15">
      <c r="A57" s="654"/>
      <c r="B57" s="645"/>
      <c r="C57" s="646"/>
      <c r="D57" s="341" t="s">
        <v>285</v>
      </c>
      <c r="E57" s="38">
        <v>64374</v>
      </c>
      <c r="F57" s="342">
        <v>62016</v>
      </c>
      <c r="G57" s="343">
        <v>58470</v>
      </c>
    </row>
    <row r="58" spans="1:10" ht="15.75" customHeight="1" x14ac:dyDescent="0.15">
      <c r="A58" s="655"/>
      <c r="B58" s="647" t="s">
        <v>6</v>
      </c>
      <c r="C58" s="647"/>
      <c r="D58" s="361" t="s">
        <v>285</v>
      </c>
      <c r="E58" s="365">
        <v>310286</v>
      </c>
      <c r="F58" s="366">
        <f>SUM(F38+F40+F42+F44+F46+F48+F49+F50+F51+F53+F55+F57)</f>
        <v>292213</v>
      </c>
      <c r="G58" s="367">
        <f>SUM(G38+G40+G42+G44+G46+G48+G49+G50+G51+G53+G55+G57)</f>
        <v>285254</v>
      </c>
    </row>
    <row r="59" spans="1:10" ht="18" customHeight="1" x14ac:dyDescent="0.15">
      <c r="A59" s="648" t="s">
        <v>318</v>
      </c>
      <c r="B59" s="648"/>
      <c r="C59" s="649"/>
      <c r="D59" s="55" t="s">
        <v>285</v>
      </c>
      <c r="E59" s="383">
        <v>13481</v>
      </c>
      <c r="F59" s="384">
        <v>11135</v>
      </c>
      <c r="G59" s="385">
        <v>12486</v>
      </c>
    </row>
    <row r="60" spans="1:10" ht="15.75" customHeight="1" x14ac:dyDescent="0.15">
      <c r="A60" s="650" t="s">
        <v>319</v>
      </c>
      <c r="B60" s="651"/>
      <c r="C60" s="651"/>
      <c r="D60" s="335" t="s">
        <v>229</v>
      </c>
      <c r="E60" s="38">
        <v>602</v>
      </c>
      <c r="F60" s="342">
        <v>566</v>
      </c>
      <c r="G60" s="343">
        <v>589</v>
      </c>
    </row>
    <row r="61" spans="1:10" ht="15.75" customHeight="1" x14ac:dyDescent="0.15">
      <c r="A61" s="652"/>
      <c r="B61" s="647"/>
      <c r="C61" s="647"/>
      <c r="D61" s="361" t="s">
        <v>285</v>
      </c>
      <c r="E61" s="38">
        <v>18262</v>
      </c>
      <c r="F61" s="342">
        <v>17730</v>
      </c>
      <c r="G61" s="343">
        <v>17371</v>
      </c>
    </row>
    <row r="62" spans="1:10" ht="15.75" customHeight="1" x14ac:dyDescent="0.15">
      <c r="A62" s="650" t="s">
        <v>320</v>
      </c>
      <c r="B62" s="651"/>
      <c r="C62" s="651"/>
      <c r="D62" s="335" t="s">
        <v>229</v>
      </c>
      <c r="E62" s="34">
        <v>498</v>
      </c>
      <c r="F62" s="336">
        <v>481</v>
      </c>
      <c r="G62" s="337">
        <v>495</v>
      </c>
    </row>
    <row r="63" spans="1:10" ht="15.75" customHeight="1" x14ac:dyDescent="0.15">
      <c r="A63" s="652"/>
      <c r="B63" s="647"/>
      <c r="C63" s="647"/>
      <c r="D63" s="361" t="s">
        <v>285</v>
      </c>
      <c r="E63" s="38">
        <v>11243</v>
      </c>
      <c r="F63" s="342">
        <v>11168</v>
      </c>
      <c r="G63" s="343">
        <v>12777</v>
      </c>
    </row>
    <row r="64" spans="1:10" ht="15.75" customHeight="1" x14ac:dyDescent="0.15">
      <c r="A64" s="622" t="s">
        <v>302</v>
      </c>
      <c r="B64" s="622"/>
      <c r="C64" s="548"/>
      <c r="D64" s="361" t="s">
        <v>285</v>
      </c>
      <c r="E64" s="386">
        <v>496260</v>
      </c>
      <c r="F64" s="387">
        <f>SUM(F20+F31+F36+F58+F59+F61+F63)</f>
        <v>474789</v>
      </c>
      <c r="G64" s="388">
        <f t="shared" ref="G64" si="5">SUM(G20+G31+G36+G58+G59+G61+G63)</f>
        <v>479808</v>
      </c>
    </row>
    <row r="65" spans="1:9" ht="15.75" customHeight="1" x14ac:dyDescent="0.15">
      <c r="A65" s="389" t="s">
        <v>256</v>
      </c>
      <c r="B65" s="389"/>
      <c r="C65" s="390"/>
      <c r="D65" s="390"/>
      <c r="E65" s="390"/>
      <c r="F65" s="390"/>
      <c r="G65" s="390"/>
    </row>
    <row r="66" spans="1:9" x14ac:dyDescent="0.15">
      <c r="E66" s="391"/>
      <c r="F66" s="391"/>
      <c r="I66" s="17"/>
    </row>
    <row r="68" spans="1:9" x14ac:dyDescent="0.15">
      <c r="H68" s="17"/>
    </row>
    <row r="69" spans="1:9" x14ac:dyDescent="0.15">
      <c r="H69" s="17"/>
    </row>
  </sheetData>
  <mergeCells count="55"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8:C9"/>
    <mergeCell ref="I8:J9"/>
    <mergeCell ref="B10:C11"/>
    <mergeCell ref="I10:J11"/>
    <mergeCell ref="B12:C12"/>
    <mergeCell ref="I12:J13"/>
    <mergeCell ref="B13:C14"/>
    <mergeCell ref="I14:J15"/>
    <mergeCell ref="B15:C16"/>
    <mergeCell ref="I16:J16"/>
    <mergeCell ref="H17:J18"/>
    <mergeCell ref="B19:C19"/>
    <mergeCell ref="H19:J20"/>
    <mergeCell ref="B20:C20"/>
    <mergeCell ref="A21:A31"/>
    <mergeCell ref="B21:C22"/>
    <mergeCell ref="H21:J22"/>
    <mergeCell ref="B23:C24"/>
    <mergeCell ref="H23:J23"/>
    <mergeCell ref="A32:A36"/>
    <mergeCell ref="B32:C33"/>
    <mergeCell ref="B34:C35"/>
    <mergeCell ref="B36:C36"/>
    <mergeCell ref="B17:C18"/>
    <mergeCell ref="H24:J24"/>
    <mergeCell ref="B25:C26"/>
    <mergeCell ref="B27:C28"/>
    <mergeCell ref="B29:C30"/>
    <mergeCell ref="B31:C31"/>
    <mergeCell ref="A64:C64"/>
    <mergeCell ref="A37:A58"/>
    <mergeCell ref="B37:B51"/>
    <mergeCell ref="C37:C38"/>
    <mergeCell ref="C39:C40"/>
    <mergeCell ref="C41:C42"/>
    <mergeCell ref="C43:C44"/>
    <mergeCell ref="C45:C46"/>
    <mergeCell ref="C47:C48"/>
    <mergeCell ref="B52:C53"/>
    <mergeCell ref="B54:C55"/>
    <mergeCell ref="B56:C57"/>
    <mergeCell ref="B58:C58"/>
    <mergeCell ref="A59:C59"/>
    <mergeCell ref="A60:C61"/>
    <mergeCell ref="A62:C63"/>
  </mergeCells>
  <phoneticPr fontId="3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7"/>
  <sheetViews>
    <sheetView view="pageBreakPreview" zoomScale="90" zoomScaleNormal="80" zoomScaleSheetLayoutView="90" workbookViewId="0">
      <selection sqref="A1:S1"/>
    </sheetView>
  </sheetViews>
  <sheetFormatPr defaultColWidth="9" defaultRowHeight="11.25" customHeight="1" x14ac:dyDescent="0.15"/>
  <cols>
    <col min="1" max="1" width="6.375" style="244" customWidth="1"/>
    <col min="2" max="2" width="4.875" style="244" customWidth="1"/>
    <col min="3" max="10" width="4" style="244" customWidth="1"/>
    <col min="11" max="11" width="4" style="394" customWidth="1"/>
    <col min="12" max="15" width="4" style="244" customWidth="1"/>
    <col min="16" max="21" width="3.875" style="244" customWidth="1"/>
    <col min="22" max="22" width="4.375" style="244" customWidth="1"/>
    <col min="23" max="16384" width="9" style="244"/>
  </cols>
  <sheetData>
    <row r="1" spans="1:21" ht="27.6" customHeight="1" x14ac:dyDescent="0.15">
      <c r="A1" s="552" t="s">
        <v>321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</row>
    <row r="2" spans="1:21" ht="13.5" x14ac:dyDescent="0.15">
      <c r="A2" s="726" t="s">
        <v>322</v>
      </c>
      <c r="B2" s="726"/>
      <c r="C2" s="726"/>
      <c r="D2" s="392"/>
      <c r="E2" s="392"/>
      <c r="F2" s="392"/>
      <c r="G2" s="392"/>
      <c r="H2" s="392"/>
      <c r="I2" s="393"/>
      <c r="O2" s="395"/>
      <c r="P2" s="395"/>
      <c r="S2" s="396" t="s">
        <v>323</v>
      </c>
    </row>
    <row r="3" spans="1:21" ht="23.25" customHeight="1" x14ac:dyDescent="0.15">
      <c r="A3" s="616" t="s">
        <v>324</v>
      </c>
      <c r="B3" s="617"/>
      <c r="C3" s="557" t="s">
        <v>325</v>
      </c>
      <c r="D3" s="558"/>
      <c r="E3" s="560"/>
      <c r="F3" s="557" t="s">
        <v>326</v>
      </c>
      <c r="G3" s="558"/>
      <c r="H3" s="560"/>
      <c r="I3" s="557" t="s">
        <v>327</v>
      </c>
      <c r="J3" s="558"/>
      <c r="K3" s="560"/>
      <c r="L3" s="557" t="s">
        <v>328</v>
      </c>
      <c r="M3" s="558"/>
      <c r="N3" s="558"/>
      <c r="O3" s="558"/>
      <c r="P3" s="560"/>
      <c r="Q3" s="557" t="s">
        <v>329</v>
      </c>
      <c r="R3" s="558"/>
      <c r="S3" s="558"/>
    </row>
    <row r="4" spans="1:21" ht="23.25" customHeight="1" x14ac:dyDescent="0.15">
      <c r="A4" s="618"/>
      <c r="B4" s="619"/>
      <c r="C4" s="397" t="s">
        <v>330</v>
      </c>
      <c r="D4" s="625" t="s">
        <v>331</v>
      </c>
      <c r="E4" s="626"/>
      <c r="F4" s="397" t="s">
        <v>330</v>
      </c>
      <c r="G4" s="625" t="s">
        <v>331</v>
      </c>
      <c r="H4" s="626"/>
      <c r="I4" s="397" t="s">
        <v>332</v>
      </c>
      <c r="J4" s="625" t="s">
        <v>333</v>
      </c>
      <c r="K4" s="626"/>
      <c r="L4" s="397" t="s">
        <v>334</v>
      </c>
      <c r="M4" s="625" t="s">
        <v>335</v>
      </c>
      <c r="N4" s="626"/>
      <c r="O4" s="625" t="s">
        <v>336</v>
      </c>
      <c r="P4" s="626"/>
      <c r="Q4" s="397" t="s">
        <v>330</v>
      </c>
      <c r="R4" s="625" t="s">
        <v>331</v>
      </c>
      <c r="S4" s="627"/>
    </row>
    <row r="5" spans="1:21" ht="23.25" customHeight="1" x14ac:dyDescent="0.15">
      <c r="A5" s="724" t="s">
        <v>337</v>
      </c>
      <c r="B5" s="608"/>
      <c r="C5" s="302">
        <v>42</v>
      </c>
      <c r="D5" s="722">
        <v>7541</v>
      </c>
      <c r="E5" s="725"/>
      <c r="F5" s="305">
        <v>160</v>
      </c>
      <c r="G5" s="722">
        <v>6133</v>
      </c>
      <c r="H5" s="725"/>
      <c r="I5" s="320">
        <v>17</v>
      </c>
      <c r="J5" s="722">
        <v>24</v>
      </c>
      <c r="K5" s="725"/>
      <c r="L5" s="320">
        <v>28</v>
      </c>
      <c r="M5" s="722">
        <v>1563</v>
      </c>
      <c r="N5" s="725"/>
      <c r="O5" s="722">
        <v>941</v>
      </c>
      <c r="P5" s="725"/>
      <c r="Q5" s="320">
        <v>1</v>
      </c>
      <c r="R5" s="722">
        <v>30</v>
      </c>
      <c r="S5" s="723"/>
    </row>
    <row r="6" spans="1:21" ht="23.25" customHeight="1" x14ac:dyDescent="0.15">
      <c r="A6" s="720">
        <v>27</v>
      </c>
      <c r="B6" s="609"/>
      <c r="C6" s="309">
        <v>37</v>
      </c>
      <c r="D6" s="718">
        <v>7388</v>
      </c>
      <c r="E6" s="721"/>
      <c r="F6" s="312">
        <v>158</v>
      </c>
      <c r="G6" s="718">
        <v>5920</v>
      </c>
      <c r="H6" s="721"/>
      <c r="I6" s="320">
        <v>17</v>
      </c>
      <c r="J6" s="718">
        <v>24</v>
      </c>
      <c r="K6" s="721"/>
      <c r="L6" s="320">
        <v>27</v>
      </c>
      <c r="M6" s="718">
        <v>1536</v>
      </c>
      <c r="N6" s="721"/>
      <c r="O6" s="718">
        <v>950</v>
      </c>
      <c r="P6" s="721"/>
      <c r="Q6" s="320">
        <v>1</v>
      </c>
      <c r="R6" s="718">
        <v>31</v>
      </c>
      <c r="S6" s="719"/>
    </row>
    <row r="7" spans="1:21" ht="23.25" customHeight="1" x14ac:dyDescent="0.15">
      <c r="A7" s="720">
        <v>28</v>
      </c>
      <c r="B7" s="609"/>
      <c r="C7" s="309">
        <v>36</v>
      </c>
      <c r="D7" s="718">
        <v>7109</v>
      </c>
      <c r="E7" s="721"/>
      <c r="F7" s="312">
        <v>158</v>
      </c>
      <c r="G7" s="718">
        <v>5989</v>
      </c>
      <c r="H7" s="721"/>
      <c r="I7" s="320">
        <v>17</v>
      </c>
      <c r="J7" s="718">
        <v>24</v>
      </c>
      <c r="K7" s="721"/>
      <c r="L7" s="320">
        <v>26</v>
      </c>
      <c r="M7" s="718">
        <v>1529</v>
      </c>
      <c r="N7" s="721"/>
      <c r="O7" s="718">
        <v>933</v>
      </c>
      <c r="P7" s="721"/>
      <c r="Q7" s="320">
        <v>2</v>
      </c>
      <c r="R7" s="718">
        <v>44</v>
      </c>
      <c r="S7" s="719"/>
    </row>
    <row r="8" spans="1:21" ht="23.25" customHeight="1" x14ac:dyDescent="0.15">
      <c r="A8" s="720">
        <v>29</v>
      </c>
      <c r="B8" s="609"/>
      <c r="C8" s="309">
        <v>35</v>
      </c>
      <c r="D8" s="718">
        <v>7182</v>
      </c>
      <c r="E8" s="721"/>
      <c r="F8" s="312">
        <v>155</v>
      </c>
      <c r="G8" s="718">
        <v>5794</v>
      </c>
      <c r="H8" s="721"/>
      <c r="I8" s="320">
        <v>17</v>
      </c>
      <c r="J8" s="718">
        <v>24</v>
      </c>
      <c r="K8" s="721"/>
      <c r="L8" s="320">
        <v>26</v>
      </c>
      <c r="M8" s="718">
        <v>1527</v>
      </c>
      <c r="N8" s="721"/>
      <c r="O8" s="718">
        <v>904</v>
      </c>
      <c r="P8" s="721"/>
      <c r="Q8" s="320">
        <v>2</v>
      </c>
      <c r="R8" s="718">
        <v>44</v>
      </c>
      <c r="S8" s="719"/>
    </row>
    <row r="9" spans="1:21" s="400" customFormat="1" ht="23.25" customHeight="1" x14ac:dyDescent="0.15">
      <c r="A9" s="715">
        <v>30</v>
      </c>
      <c r="B9" s="716"/>
      <c r="C9" s="313">
        <v>35</v>
      </c>
      <c r="D9" s="708">
        <v>6905</v>
      </c>
      <c r="E9" s="717"/>
      <c r="F9" s="313">
        <v>150</v>
      </c>
      <c r="G9" s="708">
        <v>5507</v>
      </c>
      <c r="H9" s="717"/>
      <c r="I9" s="398">
        <v>17</v>
      </c>
      <c r="J9" s="708">
        <v>24</v>
      </c>
      <c r="K9" s="717"/>
      <c r="L9" s="398">
        <v>25</v>
      </c>
      <c r="M9" s="708">
        <v>1476</v>
      </c>
      <c r="N9" s="717"/>
      <c r="O9" s="708">
        <v>854</v>
      </c>
      <c r="P9" s="717"/>
      <c r="Q9" s="398">
        <v>2</v>
      </c>
      <c r="R9" s="708">
        <v>47</v>
      </c>
      <c r="S9" s="709"/>
      <c r="T9" s="399"/>
    </row>
    <row r="10" spans="1:21" ht="13.5" x14ac:dyDescent="0.15">
      <c r="A10" s="401" t="s">
        <v>82</v>
      </c>
      <c r="B10" s="401"/>
      <c r="C10" s="401"/>
      <c r="D10" s="401"/>
      <c r="E10" s="401"/>
      <c r="F10" s="401"/>
      <c r="G10" s="401"/>
      <c r="H10" s="401"/>
      <c r="I10" s="401"/>
      <c r="J10" s="274"/>
    </row>
    <row r="12" spans="1:21" ht="25.9" customHeight="1" x14ac:dyDescent="0.15">
      <c r="A12" s="552" t="s">
        <v>338</v>
      </c>
      <c r="B12" s="552"/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</row>
    <row r="13" spans="1:21" ht="13.5" x14ac:dyDescent="0.15">
      <c r="H13" s="26"/>
      <c r="I13" s="394"/>
      <c r="K13" s="244"/>
      <c r="O13" s="402"/>
      <c r="S13" s="395"/>
      <c r="T13" s="395"/>
      <c r="U13" s="396" t="s">
        <v>323</v>
      </c>
    </row>
    <row r="14" spans="1:21" ht="23.25" customHeight="1" x14ac:dyDescent="0.15">
      <c r="A14" s="710"/>
      <c r="B14" s="710"/>
      <c r="C14" s="710"/>
      <c r="D14" s="712" t="s">
        <v>226</v>
      </c>
      <c r="E14" s="565"/>
      <c r="F14" s="565"/>
      <c r="G14" s="565"/>
      <c r="H14" s="565"/>
      <c r="I14" s="566"/>
      <c r="J14" s="712" t="s">
        <v>227</v>
      </c>
      <c r="K14" s="565"/>
      <c r="L14" s="565"/>
      <c r="M14" s="565"/>
      <c r="N14" s="565"/>
      <c r="O14" s="565"/>
      <c r="P14" s="713" t="s">
        <v>228</v>
      </c>
      <c r="Q14" s="714"/>
      <c r="R14" s="714"/>
      <c r="S14" s="714"/>
      <c r="T14" s="714"/>
      <c r="U14" s="714"/>
    </row>
    <row r="15" spans="1:21" ht="23.25" customHeight="1" x14ac:dyDescent="0.15">
      <c r="A15" s="711"/>
      <c r="B15" s="711"/>
      <c r="C15" s="711"/>
      <c r="D15" s="403" t="s">
        <v>339</v>
      </c>
      <c r="E15" s="404" t="s">
        <v>340</v>
      </c>
      <c r="F15" s="405" t="s">
        <v>341</v>
      </c>
      <c r="G15" s="406" t="s">
        <v>342</v>
      </c>
      <c r="H15" s="405" t="s">
        <v>343</v>
      </c>
      <c r="I15" s="407" t="s">
        <v>6</v>
      </c>
      <c r="J15" s="403" t="s">
        <v>339</v>
      </c>
      <c r="K15" s="404" t="s">
        <v>340</v>
      </c>
      <c r="L15" s="405" t="s">
        <v>341</v>
      </c>
      <c r="M15" s="406" t="s">
        <v>342</v>
      </c>
      <c r="N15" s="405" t="s">
        <v>343</v>
      </c>
      <c r="O15" s="406" t="s">
        <v>6</v>
      </c>
      <c r="P15" s="408" t="s">
        <v>339</v>
      </c>
      <c r="Q15" s="409" t="s">
        <v>340</v>
      </c>
      <c r="R15" s="410" t="s">
        <v>341</v>
      </c>
      <c r="S15" s="411" t="s">
        <v>342</v>
      </c>
      <c r="T15" s="410" t="s">
        <v>343</v>
      </c>
      <c r="U15" s="411" t="s">
        <v>6</v>
      </c>
    </row>
    <row r="16" spans="1:21" ht="23.25" customHeight="1" x14ac:dyDescent="0.15">
      <c r="A16" s="611" t="s">
        <v>344</v>
      </c>
      <c r="B16" s="584" t="s">
        <v>345</v>
      </c>
      <c r="C16" s="585"/>
      <c r="D16" s="412"/>
      <c r="E16" s="413">
        <v>6</v>
      </c>
      <c r="F16" s="414"/>
      <c r="G16" s="414">
        <v>9</v>
      </c>
      <c r="H16" s="414">
        <v>7</v>
      </c>
      <c r="I16" s="415">
        <v>22</v>
      </c>
      <c r="J16" s="412"/>
      <c r="K16" s="413">
        <v>6</v>
      </c>
      <c r="L16" s="414"/>
      <c r="M16" s="414">
        <v>9</v>
      </c>
      <c r="N16" s="414">
        <v>7</v>
      </c>
      <c r="O16" s="415">
        <v>22</v>
      </c>
      <c r="P16" s="416"/>
      <c r="Q16" s="417">
        <v>6</v>
      </c>
      <c r="R16" s="418"/>
      <c r="S16" s="418">
        <v>9</v>
      </c>
      <c r="T16" s="418">
        <v>8</v>
      </c>
      <c r="U16" s="419">
        <v>23</v>
      </c>
    </row>
    <row r="17" spans="1:21" ht="23.25" customHeight="1" x14ac:dyDescent="0.15">
      <c r="A17" s="609"/>
      <c r="B17" s="584" t="s">
        <v>346</v>
      </c>
      <c r="C17" s="585"/>
      <c r="D17" s="420"/>
      <c r="E17" s="421"/>
      <c r="F17" s="422"/>
      <c r="G17" s="422">
        <v>14</v>
      </c>
      <c r="H17" s="422">
        <v>12</v>
      </c>
      <c r="I17" s="423">
        <v>26</v>
      </c>
      <c r="J17" s="420"/>
      <c r="K17" s="421"/>
      <c r="L17" s="422"/>
      <c r="M17" s="422">
        <v>14</v>
      </c>
      <c r="N17" s="422">
        <v>12</v>
      </c>
      <c r="O17" s="423">
        <v>26</v>
      </c>
      <c r="P17" s="424"/>
      <c r="Q17" s="425"/>
      <c r="R17" s="426"/>
      <c r="S17" s="426">
        <v>14</v>
      </c>
      <c r="T17" s="426">
        <v>12</v>
      </c>
      <c r="U17" s="427">
        <v>26</v>
      </c>
    </row>
    <row r="18" spans="1:21" ht="23.25" customHeight="1" x14ac:dyDescent="0.15">
      <c r="A18" s="609"/>
      <c r="B18" s="584" t="s">
        <v>347</v>
      </c>
      <c r="C18" s="585"/>
      <c r="D18" s="420"/>
      <c r="E18" s="421"/>
      <c r="F18" s="422"/>
      <c r="G18" s="422">
        <v>19</v>
      </c>
      <c r="H18" s="422">
        <v>16</v>
      </c>
      <c r="I18" s="423">
        <v>35</v>
      </c>
      <c r="J18" s="420"/>
      <c r="K18" s="421"/>
      <c r="L18" s="422"/>
      <c r="M18" s="422">
        <v>19</v>
      </c>
      <c r="N18" s="422">
        <v>17</v>
      </c>
      <c r="O18" s="423">
        <v>36</v>
      </c>
      <c r="P18" s="424"/>
      <c r="Q18" s="425"/>
      <c r="R18" s="426"/>
      <c r="S18" s="426">
        <v>19</v>
      </c>
      <c r="T18" s="426">
        <v>17</v>
      </c>
      <c r="U18" s="427">
        <v>36</v>
      </c>
    </row>
    <row r="19" spans="1:21" ht="23.25" customHeight="1" x14ac:dyDescent="0.15">
      <c r="A19" s="609"/>
      <c r="B19" s="584" t="s">
        <v>348</v>
      </c>
      <c r="C19" s="585"/>
      <c r="D19" s="420"/>
      <c r="E19" s="421"/>
      <c r="F19" s="422"/>
      <c r="G19" s="422">
        <v>10</v>
      </c>
      <c r="H19" s="422">
        <v>33</v>
      </c>
      <c r="I19" s="423">
        <v>43</v>
      </c>
      <c r="J19" s="420"/>
      <c r="K19" s="421"/>
      <c r="L19" s="422"/>
      <c r="M19" s="422">
        <v>10</v>
      </c>
      <c r="N19" s="422">
        <v>33</v>
      </c>
      <c r="O19" s="423">
        <v>43</v>
      </c>
      <c r="P19" s="424"/>
      <c r="Q19" s="425"/>
      <c r="R19" s="426"/>
      <c r="S19" s="426">
        <v>10</v>
      </c>
      <c r="T19" s="426">
        <v>32</v>
      </c>
      <c r="U19" s="427">
        <v>42</v>
      </c>
    </row>
    <row r="20" spans="1:21" ht="23.25" customHeight="1" x14ac:dyDescent="0.15">
      <c r="A20" s="609"/>
      <c r="B20" s="584" t="s">
        <v>349</v>
      </c>
      <c r="C20" s="585"/>
      <c r="D20" s="420"/>
      <c r="E20" s="421"/>
      <c r="F20" s="422"/>
      <c r="G20" s="422">
        <v>2</v>
      </c>
      <c r="H20" s="422">
        <v>4</v>
      </c>
      <c r="I20" s="423">
        <v>6</v>
      </c>
      <c r="J20" s="420"/>
      <c r="K20" s="421"/>
      <c r="L20" s="422"/>
      <c r="M20" s="422">
        <v>2</v>
      </c>
      <c r="N20" s="422">
        <v>4</v>
      </c>
      <c r="O20" s="423">
        <v>6</v>
      </c>
      <c r="P20" s="424"/>
      <c r="Q20" s="425"/>
      <c r="R20" s="426"/>
      <c r="S20" s="426">
        <v>2</v>
      </c>
      <c r="T20" s="426">
        <v>4</v>
      </c>
      <c r="U20" s="427">
        <v>6</v>
      </c>
    </row>
    <row r="21" spans="1:21" ht="23.25" customHeight="1" x14ac:dyDescent="0.15">
      <c r="A21" s="609"/>
      <c r="B21" s="584" t="s">
        <v>350</v>
      </c>
      <c r="C21" s="585"/>
      <c r="D21" s="420"/>
      <c r="E21" s="421"/>
      <c r="F21" s="422"/>
      <c r="G21" s="422">
        <v>3</v>
      </c>
      <c r="H21" s="422">
        <v>6</v>
      </c>
      <c r="I21" s="423">
        <v>9</v>
      </c>
      <c r="J21" s="420"/>
      <c r="K21" s="421"/>
      <c r="L21" s="422"/>
      <c r="M21" s="422">
        <v>3</v>
      </c>
      <c r="N21" s="422">
        <v>6</v>
      </c>
      <c r="O21" s="423">
        <v>9</v>
      </c>
      <c r="P21" s="424"/>
      <c r="Q21" s="425"/>
      <c r="R21" s="426"/>
      <c r="S21" s="426">
        <v>3</v>
      </c>
      <c r="T21" s="426">
        <v>6</v>
      </c>
      <c r="U21" s="427">
        <v>9</v>
      </c>
    </row>
    <row r="22" spans="1:21" ht="23.25" customHeight="1" x14ac:dyDescent="0.15">
      <c r="A22" s="609"/>
      <c r="B22" s="584" t="s">
        <v>351</v>
      </c>
      <c r="C22" s="585"/>
      <c r="D22" s="420"/>
      <c r="E22" s="421"/>
      <c r="F22" s="422"/>
      <c r="G22" s="422"/>
      <c r="H22" s="422">
        <v>9</v>
      </c>
      <c r="I22" s="423">
        <v>9</v>
      </c>
      <c r="J22" s="420"/>
      <c r="K22" s="421"/>
      <c r="L22" s="422"/>
      <c r="M22" s="422"/>
      <c r="N22" s="422">
        <v>11</v>
      </c>
      <c r="O22" s="423">
        <v>11</v>
      </c>
      <c r="P22" s="424"/>
      <c r="Q22" s="425"/>
      <c r="R22" s="426"/>
      <c r="S22" s="426"/>
      <c r="T22" s="426">
        <v>11</v>
      </c>
      <c r="U22" s="427">
        <v>11</v>
      </c>
    </row>
    <row r="23" spans="1:21" ht="23.25" customHeight="1" x14ac:dyDescent="0.15">
      <c r="A23" s="611" t="s">
        <v>352</v>
      </c>
      <c r="B23" s="706" t="s">
        <v>353</v>
      </c>
      <c r="C23" s="707"/>
      <c r="D23" s="420"/>
      <c r="E23" s="421"/>
      <c r="F23" s="428"/>
      <c r="G23" s="422"/>
      <c r="H23" s="422">
        <v>8</v>
      </c>
      <c r="I23" s="423">
        <v>8</v>
      </c>
      <c r="J23" s="420"/>
      <c r="K23" s="421"/>
      <c r="L23" s="428"/>
      <c r="M23" s="422"/>
      <c r="N23" s="422">
        <v>8</v>
      </c>
      <c r="O23" s="423">
        <v>8</v>
      </c>
      <c r="P23" s="424"/>
      <c r="Q23" s="425"/>
      <c r="R23" s="429"/>
      <c r="S23" s="426"/>
      <c r="T23" s="426">
        <v>8</v>
      </c>
      <c r="U23" s="427">
        <v>8</v>
      </c>
    </row>
    <row r="24" spans="1:21" ht="23.25" customHeight="1" x14ac:dyDescent="0.15">
      <c r="A24" s="612"/>
      <c r="B24" s="706" t="s">
        <v>354</v>
      </c>
      <c r="C24" s="707"/>
      <c r="D24" s="420">
        <v>2</v>
      </c>
      <c r="E24" s="421"/>
      <c r="F24" s="430" t="s">
        <v>355</v>
      </c>
      <c r="G24" s="422">
        <v>1</v>
      </c>
      <c r="H24" s="422">
        <v>12</v>
      </c>
      <c r="I24" s="423">
        <v>16</v>
      </c>
      <c r="J24" s="420">
        <v>2</v>
      </c>
      <c r="K24" s="421"/>
      <c r="L24" s="430" t="s">
        <v>355</v>
      </c>
      <c r="M24" s="422">
        <v>1</v>
      </c>
      <c r="N24" s="422">
        <v>12</v>
      </c>
      <c r="O24" s="423">
        <v>16</v>
      </c>
      <c r="P24" s="424">
        <v>2</v>
      </c>
      <c r="Q24" s="425"/>
      <c r="R24" s="431" t="s">
        <v>355</v>
      </c>
      <c r="S24" s="426">
        <v>1</v>
      </c>
      <c r="T24" s="426">
        <v>12</v>
      </c>
      <c r="U24" s="427">
        <v>16</v>
      </c>
    </row>
    <row r="25" spans="1:21" ht="23.25" customHeight="1" x14ac:dyDescent="0.15">
      <c r="A25" s="611" t="s">
        <v>356</v>
      </c>
      <c r="B25" s="584" t="s">
        <v>357</v>
      </c>
      <c r="C25" s="585"/>
      <c r="D25" s="420"/>
      <c r="E25" s="421"/>
      <c r="F25" s="422"/>
      <c r="G25" s="422">
        <v>1</v>
      </c>
      <c r="H25" s="422">
        <v>4</v>
      </c>
      <c r="I25" s="423">
        <v>5</v>
      </c>
      <c r="J25" s="420"/>
      <c r="K25" s="421"/>
      <c r="L25" s="422"/>
      <c r="M25" s="422">
        <v>1</v>
      </c>
      <c r="N25" s="422">
        <v>4</v>
      </c>
      <c r="O25" s="423">
        <v>5</v>
      </c>
      <c r="P25" s="424"/>
      <c r="Q25" s="425"/>
      <c r="R25" s="426"/>
      <c r="S25" s="426">
        <v>1</v>
      </c>
      <c r="T25" s="426">
        <v>4</v>
      </c>
      <c r="U25" s="427">
        <v>5</v>
      </c>
    </row>
    <row r="26" spans="1:21" ht="23.25" customHeight="1" x14ac:dyDescent="0.15">
      <c r="A26" s="612"/>
      <c r="B26" s="584" t="s">
        <v>358</v>
      </c>
      <c r="C26" s="585"/>
      <c r="D26" s="432"/>
      <c r="E26" s="433"/>
      <c r="F26" s="128"/>
      <c r="G26" s="128">
        <v>5</v>
      </c>
      <c r="H26" s="128">
        <v>10</v>
      </c>
      <c r="I26" s="434">
        <v>15</v>
      </c>
      <c r="J26" s="432"/>
      <c r="K26" s="433"/>
      <c r="L26" s="128"/>
      <c r="M26" s="128">
        <v>5</v>
      </c>
      <c r="N26" s="128">
        <v>10</v>
      </c>
      <c r="O26" s="434">
        <v>15</v>
      </c>
      <c r="P26" s="435"/>
      <c r="Q26" s="436"/>
      <c r="R26" s="437"/>
      <c r="S26" s="437">
        <v>5</v>
      </c>
      <c r="T26" s="437">
        <v>11</v>
      </c>
      <c r="U26" s="231">
        <v>16</v>
      </c>
    </row>
    <row r="27" spans="1:21" ht="23.25" customHeight="1" x14ac:dyDescent="0.15">
      <c r="A27" s="558" t="s">
        <v>359</v>
      </c>
      <c r="B27" s="558"/>
      <c r="C27" s="558"/>
      <c r="D27" s="438">
        <v>2</v>
      </c>
      <c r="E27" s="439">
        <v>6</v>
      </c>
      <c r="F27" s="440" t="s">
        <v>360</v>
      </c>
      <c r="G27" s="18">
        <v>64</v>
      </c>
      <c r="H27" s="18">
        <v>121</v>
      </c>
      <c r="I27" s="441">
        <v>194</v>
      </c>
      <c r="J27" s="438">
        <v>2</v>
      </c>
      <c r="K27" s="439">
        <v>6</v>
      </c>
      <c r="L27" s="440" t="s">
        <v>360</v>
      </c>
      <c r="M27" s="18">
        <v>64</v>
      </c>
      <c r="N27" s="442">
        <v>124</v>
      </c>
      <c r="O27" s="443">
        <v>197</v>
      </c>
      <c r="P27" s="444">
        <v>2</v>
      </c>
      <c r="Q27" s="445">
        <v>6</v>
      </c>
      <c r="R27" s="446" t="s">
        <v>360</v>
      </c>
      <c r="S27" s="16">
        <v>64</v>
      </c>
      <c r="T27" s="447">
        <v>125</v>
      </c>
      <c r="U27" s="448">
        <v>198</v>
      </c>
    </row>
    <row r="28" spans="1:21" ht="13.5" x14ac:dyDescent="0.15">
      <c r="A28" s="274" t="s">
        <v>256</v>
      </c>
      <c r="B28" s="390"/>
      <c r="C28" s="390"/>
      <c r="D28" s="390"/>
      <c r="E28" s="390"/>
      <c r="F28" s="390"/>
      <c r="G28" s="390"/>
      <c r="H28" s="26"/>
      <c r="I28" s="449"/>
      <c r="J28" s="450"/>
      <c r="K28" s="26"/>
      <c r="L28" s="26"/>
      <c r="M28" s="26"/>
      <c r="N28" s="26"/>
      <c r="O28" s="26"/>
      <c r="P28" s="450"/>
      <c r="Q28" s="26"/>
      <c r="R28" s="26"/>
      <c r="S28" s="26"/>
      <c r="T28" s="26"/>
      <c r="U28" s="26"/>
    </row>
    <row r="29" spans="1:21" ht="13.5" x14ac:dyDescent="0.15">
      <c r="A29" s="22" t="s">
        <v>361</v>
      </c>
      <c r="B29" s="27"/>
      <c r="C29" s="27"/>
      <c r="D29" s="27"/>
      <c r="E29" s="27"/>
      <c r="F29" s="27"/>
      <c r="G29" s="27"/>
      <c r="H29" s="26"/>
      <c r="I29" s="44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3.5" x14ac:dyDescent="0.15">
      <c r="A30" s="22" t="s">
        <v>362</v>
      </c>
      <c r="B30" s="27"/>
      <c r="C30" s="27"/>
      <c r="D30" s="27"/>
      <c r="E30" s="27"/>
      <c r="F30" s="27"/>
      <c r="G30" s="27"/>
      <c r="H30" s="26"/>
      <c r="I30" s="449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7.25" customHeight="1" x14ac:dyDescent="0.15"/>
    <row r="32" spans="1:21" ht="26.25" customHeight="1" x14ac:dyDescent="0.15">
      <c r="A32" s="552" t="s">
        <v>363</v>
      </c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552"/>
    </row>
    <row r="33" spans="1:17" ht="13.5" x14ac:dyDescent="0.15">
      <c r="A33" s="150"/>
      <c r="B33" s="150"/>
      <c r="C33" s="245"/>
      <c r="D33" s="245"/>
      <c r="E33" s="245"/>
      <c r="F33" s="245"/>
      <c r="K33" s="244"/>
      <c r="L33" s="150"/>
      <c r="N33" s="703" t="s">
        <v>364</v>
      </c>
      <c r="O33" s="703"/>
      <c r="P33" s="703"/>
      <c r="Q33" s="703"/>
    </row>
    <row r="34" spans="1:17" ht="23.25" customHeight="1" x14ac:dyDescent="0.15">
      <c r="A34" s="558" t="s">
        <v>110</v>
      </c>
      <c r="B34" s="560"/>
      <c r="C34" s="557" t="s">
        <v>224</v>
      </c>
      <c r="D34" s="558"/>
      <c r="E34" s="560"/>
      <c r="F34" s="557" t="s">
        <v>225</v>
      </c>
      <c r="G34" s="558"/>
      <c r="H34" s="560"/>
      <c r="I34" s="557" t="s">
        <v>226</v>
      </c>
      <c r="J34" s="558"/>
      <c r="K34" s="560"/>
      <c r="L34" s="557" t="s">
        <v>227</v>
      </c>
      <c r="M34" s="558"/>
      <c r="N34" s="560"/>
      <c r="O34" s="704" t="s">
        <v>228</v>
      </c>
      <c r="P34" s="705"/>
      <c r="Q34" s="705"/>
    </row>
    <row r="35" spans="1:17" ht="23.25" customHeight="1" x14ac:dyDescent="0.15">
      <c r="A35" s="616" t="s">
        <v>365</v>
      </c>
      <c r="B35" s="617"/>
      <c r="C35" s="698">
        <v>19059</v>
      </c>
      <c r="D35" s="699"/>
      <c r="E35" s="700"/>
      <c r="F35" s="698">
        <v>18470</v>
      </c>
      <c r="G35" s="699"/>
      <c r="H35" s="700"/>
      <c r="I35" s="698">
        <v>17207</v>
      </c>
      <c r="J35" s="699"/>
      <c r="K35" s="700"/>
      <c r="L35" s="698">
        <v>12648</v>
      </c>
      <c r="M35" s="699"/>
      <c r="N35" s="699"/>
      <c r="O35" s="701">
        <v>16240</v>
      </c>
      <c r="P35" s="702"/>
      <c r="Q35" s="702"/>
    </row>
    <row r="36" spans="1:17" ht="23.25" customHeight="1" x14ac:dyDescent="0.15">
      <c r="A36" s="618" t="s">
        <v>366</v>
      </c>
      <c r="B36" s="619"/>
      <c r="C36" s="693">
        <v>408950</v>
      </c>
      <c r="D36" s="694"/>
      <c r="E36" s="695"/>
      <c r="F36" s="693">
        <v>427420</v>
      </c>
      <c r="G36" s="694"/>
      <c r="H36" s="695"/>
      <c r="I36" s="693">
        <v>444627</v>
      </c>
      <c r="J36" s="694"/>
      <c r="K36" s="695"/>
      <c r="L36" s="693">
        <f>444627+L35</f>
        <v>457275</v>
      </c>
      <c r="M36" s="694"/>
      <c r="N36" s="694"/>
      <c r="O36" s="696">
        <v>473515</v>
      </c>
      <c r="P36" s="697"/>
      <c r="Q36" s="697"/>
    </row>
    <row r="37" spans="1:17" s="26" customFormat="1" ht="20.25" customHeight="1" x14ac:dyDescent="0.15">
      <c r="A37" s="401" t="s">
        <v>367</v>
      </c>
      <c r="B37" s="270"/>
      <c r="C37" s="270"/>
      <c r="D37" s="270"/>
      <c r="E37" s="270"/>
      <c r="F37" s="270"/>
      <c r="G37" s="101"/>
    </row>
  </sheetData>
  <mergeCells count="89">
    <mergeCell ref="A1:S1"/>
    <mergeCell ref="A2:C2"/>
    <mergeCell ref="A3:B4"/>
    <mergeCell ref="C3:E3"/>
    <mergeCell ref="F3:H3"/>
    <mergeCell ref="I3:K3"/>
    <mergeCell ref="L3:P3"/>
    <mergeCell ref="Q3:S3"/>
    <mergeCell ref="D4:E4"/>
    <mergeCell ref="G4:H4"/>
    <mergeCell ref="J4:K4"/>
    <mergeCell ref="M4:N4"/>
    <mergeCell ref="O4:P4"/>
    <mergeCell ref="R4:S4"/>
    <mergeCell ref="A5:B5"/>
    <mergeCell ref="D5:E5"/>
    <mergeCell ref="G5:H5"/>
    <mergeCell ref="J5:K5"/>
    <mergeCell ref="M5:N5"/>
    <mergeCell ref="O5:P5"/>
    <mergeCell ref="R5:S5"/>
    <mergeCell ref="A6:B6"/>
    <mergeCell ref="D6:E6"/>
    <mergeCell ref="G6:H6"/>
    <mergeCell ref="J6:K6"/>
    <mergeCell ref="M6:N6"/>
    <mergeCell ref="O6:P6"/>
    <mergeCell ref="R6:S6"/>
    <mergeCell ref="R7:S7"/>
    <mergeCell ref="A8:B8"/>
    <mergeCell ref="D8:E8"/>
    <mergeCell ref="G8:H8"/>
    <mergeCell ref="J8:K8"/>
    <mergeCell ref="M8:N8"/>
    <mergeCell ref="O8:P8"/>
    <mergeCell ref="R8:S8"/>
    <mergeCell ref="A7:B7"/>
    <mergeCell ref="D7:E7"/>
    <mergeCell ref="G7:H7"/>
    <mergeCell ref="J7:K7"/>
    <mergeCell ref="M7:N7"/>
    <mergeCell ref="O7:P7"/>
    <mergeCell ref="R9:S9"/>
    <mergeCell ref="A12:U12"/>
    <mergeCell ref="A14:C15"/>
    <mergeCell ref="D14:I14"/>
    <mergeCell ref="J14:O14"/>
    <mergeCell ref="P14:U14"/>
    <mergeCell ref="A9:B9"/>
    <mergeCell ref="D9:E9"/>
    <mergeCell ref="G9:H9"/>
    <mergeCell ref="J9:K9"/>
    <mergeCell ref="M9:N9"/>
    <mergeCell ref="O9:P9"/>
    <mergeCell ref="A16:A22"/>
    <mergeCell ref="B16:C16"/>
    <mergeCell ref="B17:C17"/>
    <mergeCell ref="B18:C18"/>
    <mergeCell ref="B19:C19"/>
    <mergeCell ref="B20:C20"/>
    <mergeCell ref="B21:C21"/>
    <mergeCell ref="B22:C22"/>
    <mergeCell ref="A23:A24"/>
    <mergeCell ref="B23:C23"/>
    <mergeCell ref="B24:C24"/>
    <mergeCell ref="A25:A26"/>
    <mergeCell ref="B25:C25"/>
    <mergeCell ref="B26:C26"/>
    <mergeCell ref="A27:C27"/>
    <mergeCell ref="A32:Q32"/>
    <mergeCell ref="N33:Q33"/>
    <mergeCell ref="A34:B34"/>
    <mergeCell ref="C34:E34"/>
    <mergeCell ref="F34:H34"/>
    <mergeCell ref="I34:K34"/>
    <mergeCell ref="L34:N34"/>
    <mergeCell ref="O34:Q34"/>
    <mergeCell ref="O36:Q36"/>
    <mergeCell ref="A35:B35"/>
    <mergeCell ref="C35:E35"/>
    <mergeCell ref="F35:H35"/>
    <mergeCell ref="I35:K35"/>
    <mergeCell ref="L35:N35"/>
    <mergeCell ref="O35:Q35"/>
    <mergeCell ref="A36:B36"/>
    <mergeCell ref="C36:E36"/>
    <mergeCell ref="F36:H36"/>
    <mergeCell ref="I36:K36"/>
    <mergeCell ref="L36:N36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9.625" style="451" customWidth="1"/>
    <col min="2" max="5" width="7.625" style="451" customWidth="1"/>
    <col min="6" max="6" width="8.75" style="451" customWidth="1"/>
    <col min="7" max="11" width="7.625" style="451" customWidth="1"/>
    <col min="12" max="12" width="12.5" style="451" customWidth="1"/>
    <col min="13" max="16" width="9" style="452"/>
    <col min="17" max="16384" width="9" style="451"/>
  </cols>
  <sheetData>
    <row r="1" spans="1:14" ht="18.75" x14ac:dyDescent="0.15">
      <c r="A1" s="739" t="s">
        <v>368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</row>
    <row r="2" spans="1:14" ht="15.75" customHeight="1" x14ac:dyDescent="0.15">
      <c r="A2" s="453"/>
      <c r="B2" s="453"/>
      <c r="C2" s="453"/>
      <c r="D2" s="453"/>
      <c r="E2" s="453"/>
      <c r="F2" s="453"/>
      <c r="G2" s="453"/>
      <c r="H2" s="453"/>
      <c r="I2" s="453"/>
      <c r="J2" s="454"/>
      <c r="K2" s="455" t="s">
        <v>162</v>
      </c>
    </row>
    <row r="3" spans="1:14" ht="27.75" customHeight="1" x14ac:dyDescent="0.15">
      <c r="A3" s="740" t="s">
        <v>369</v>
      </c>
      <c r="B3" s="741" t="s">
        <v>370</v>
      </c>
      <c r="C3" s="742"/>
      <c r="D3" s="742" t="s">
        <v>271</v>
      </c>
      <c r="E3" s="742"/>
      <c r="F3" s="742" t="s">
        <v>371</v>
      </c>
      <c r="G3" s="743"/>
      <c r="H3" s="742" t="s">
        <v>372</v>
      </c>
      <c r="I3" s="742"/>
      <c r="J3" s="741" t="s">
        <v>373</v>
      </c>
      <c r="K3" s="743"/>
    </row>
    <row r="4" spans="1:14" ht="21" customHeight="1" x14ac:dyDescent="0.15">
      <c r="A4" s="740"/>
      <c r="B4" s="456" t="s">
        <v>265</v>
      </c>
      <c r="C4" s="456" t="s">
        <v>374</v>
      </c>
      <c r="D4" s="456" t="s">
        <v>265</v>
      </c>
      <c r="E4" s="456" t="s">
        <v>374</v>
      </c>
      <c r="F4" s="456" t="s">
        <v>265</v>
      </c>
      <c r="G4" s="457" t="s">
        <v>374</v>
      </c>
      <c r="H4" s="456" t="s">
        <v>265</v>
      </c>
      <c r="I4" s="456" t="s">
        <v>374</v>
      </c>
      <c r="J4" s="456" t="s">
        <v>265</v>
      </c>
      <c r="K4" s="457" t="s">
        <v>374</v>
      </c>
      <c r="M4" s="458"/>
      <c r="N4" s="458"/>
    </row>
    <row r="5" spans="1:14" s="452" customFormat="1" ht="21" customHeight="1" x14ac:dyDescent="0.15">
      <c r="A5" s="459" t="s">
        <v>267</v>
      </c>
      <c r="B5" s="460">
        <v>1739</v>
      </c>
      <c r="C5" s="461">
        <v>25411</v>
      </c>
      <c r="D5" s="460">
        <v>625</v>
      </c>
      <c r="E5" s="461">
        <v>15141</v>
      </c>
      <c r="F5" s="462">
        <v>523</v>
      </c>
      <c r="G5" s="460">
        <v>27439</v>
      </c>
      <c r="H5" s="461">
        <v>1455</v>
      </c>
      <c r="I5" s="460">
        <v>22904</v>
      </c>
      <c r="J5" s="461">
        <v>355</v>
      </c>
      <c r="K5" s="462">
        <v>6006</v>
      </c>
      <c r="L5" s="463"/>
      <c r="M5" s="464"/>
      <c r="N5" s="464"/>
    </row>
    <row r="6" spans="1:14" s="452" customFormat="1" ht="21" customHeight="1" x14ac:dyDescent="0.15">
      <c r="A6" s="459">
        <v>27</v>
      </c>
      <c r="B6" s="342">
        <v>1639</v>
      </c>
      <c r="C6" s="465">
        <v>24688</v>
      </c>
      <c r="D6" s="342">
        <v>616</v>
      </c>
      <c r="E6" s="465">
        <v>12606</v>
      </c>
      <c r="F6" s="352">
        <v>571</v>
      </c>
      <c r="G6" s="342">
        <v>26272</v>
      </c>
      <c r="H6" s="465">
        <v>1501</v>
      </c>
      <c r="I6" s="342">
        <v>22215</v>
      </c>
      <c r="J6" s="465">
        <v>432</v>
      </c>
      <c r="K6" s="352">
        <v>6091</v>
      </c>
      <c r="L6" s="463"/>
      <c r="M6" s="464"/>
      <c r="N6" s="464"/>
    </row>
    <row r="7" spans="1:14" s="452" customFormat="1" ht="21" customHeight="1" x14ac:dyDescent="0.15">
      <c r="A7" s="466">
        <v>28</v>
      </c>
      <c r="B7" s="342">
        <v>1742</v>
      </c>
      <c r="C7" s="465">
        <v>24836</v>
      </c>
      <c r="D7" s="342">
        <v>635</v>
      </c>
      <c r="E7" s="465">
        <v>14333</v>
      </c>
      <c r="F7" s="352">
        <v>604</v>
      </c>
      <c r="G7" s="342">
        <v>25157</v>
      </c>
      <c r="H7" s="465">
        <v>1520</v>
      </c>
      <c r="I7" s="342">
        <v>21224</v>
      </c>
      <c r="J7" s="465">
        <v>389</v>
      </c>
      <c r="K7" s="352">
        <v>5400</v>
      </c>
      <c r="L7" s="463"/>
      <c r="M7" s="464"/>
      <c r="N7" s="464"/>
    </row>
    <row r="8" spans="1:14" s="452" customFormat="1" ht="21" customHeight="1" x14ac:dyDescent="0.15">
      <c r="A8" s="466">
        <v>29</v>
      </c>
      <c r="B8" s="342">
        <v>1647</v>
      </c>
      <c r="C8" s="465">
        <v>25359</v>
      </c>
      <c r="D8" s="342">
        <v>663</v>
      </c>
      <c r="E8" s="465">
        <v>16729</v>
      </c>
      <c r="F8" s="352">
        <v>563</v>
      </c>
      <c r="G8" s="342">
        <v>27459</v>
      </c>
      <c r="H8" s="465">
        <v>1344</v>
      </c>
      <c r="I8" s="342">
        <v>21415</v>
      </c>
      <c r="J8" s="465">
        <v>365</v>
      </c>
      <c r="K8" s="352">
        <v>5941</v>
      </c>
      <c r="L8" s="463"/>
      <c r="M8" s="464"/>
      <c r="N8" s="464"/>
    </row>
    <row r="9" spans="1:14" s="470" customFormat="1" ht="21" customHeight="1" x14ac:dyDescent="0.15">
      <c r="A9" s="467">
        <v>30</v>
      </c>
      <c r="B9" s="313">
        <v>1728</v>
      </c>
      <c r="C9" s="313">
        <v>26491</v>
      </c>
      <c r="D9" s="313">
        <v>716</v>
      </c>
      <c r="E9" s="313">
        <v>15292</v>
      </c>
      <c r="F9" s="313">
        <v>540</v>
      </c>
      <c r="G9" s="313">
        <v>24025</v>
      </c>
      <c r="H9" s="313">
        <v>1339</v>
      </c>
      <c r="I9" s="313">
        <v>20802</v>
      </c>
      <c r="J9" s="313">
        <v>278</v>
      </c>
      <c r="K9" s="315">
        <v>3747</v>
      </c>
      <c r="L9" s="468"/>
      <c r="M9" s="469"/>
      <c r="N9" s="469"/>
    </row>
    <row r="10" spans="1:14" ht="21" customHeight="1" x14ac:dyDescent="0.15">
      <c r="A10" s="471"/>
      <c r="B10" s="461"/>
      <c r="C10" s="461"/>
      <c r="D10" s="461"/>
      <c r="E10" s="461"/>
      <c r="F10" s="461"/>
      <c r="G10" s="461"/>
      <c r="H10" s="461"/>
      <c r="I10" s="461"/>
      <c r="J10" s="461"/>
      <c r="K10" s="461"/>
    </row>
    <row r="11" spans="1:14" ht="24" customHeight="1" x14ac:dyDescent="0.15">
      <c r="A11" s="732" t="s">
        <v>259</v>
      </c>
      <c r="B11" s="734" t="s">
        <v>375</v>
      </c>
      <c r="C11" s="735"/>
      <c r="D11" s="734" t="s">
        <v>376</v>
      </c>
      <c r="E11" s="735"/>
      <c r="F11" s="734" t="s">
        <v>377</v>
      </c>
      <c r="G11" s="735"/>
      <c r="H11" s="736" t="s">
        <v>378</v>
      </c>
      <c r="I11" s="737"/>
      <c r="J11" s="734" t="s">
        <v>379</v>
      </c>
      <c r="K11" s="738"/>
    </row>
    <row r="12" spans="1:14" ht="21" customHeight="1" x14ac:dyDescent="0.15">
      <c r="A12" s="733"/>
      <c r="B12" s="456" t="s">
        <v>265</v>
      </c>
      <c r="C12" s="456" t="s">
        <v>374</v>
      </c>
      <c r="D12" s="456" t="s">
        <v>265</v>
      </c>
      <c r="E12" s="456" t="s">
        <v>374</v>
      </c>
      <c r="F12" s="456" t="s">
        <v>265</v>
      </c>
      <c r="G12" s="457" t="s">
        <v>374</v>
      </c>
      <c r="H12" s="456" t="s">
        <v>265</v>
      </c>
      <c r="I12" s="456" t="s">
        <v>374</v>
      </c>
      <c r="J12" s="456" t="s">
        <v>265</v>
      </c>
      <c r="K12" s="457" t="s">
        <v>374</v>
      </c>
      <c r="M12" s="458"/>
      <c r="N12" s="458"/>
    </row>
    <row r="13" spans="1:14" s="452" customFormat="1" ht="21" customHeight="1" x14ac:dyDescent="0.15">
      <c r="A13" s="459" t="s">
        <v>267</v>
      </c>
      <c r="B13" s="461">
        <v>649</v>
      </c>
      <c r="C13" s="460">
        <v>6301</v>
      </c>
      <c r="D13" s="460">
        <v>430</v>
      </c>
      <c r="E13" s="460">
        <v>5164</v>
      </c>
      <c r="F13" s="460">
        <v>385</v>
      </c>
      <c r="G13" s="472">
        <v>4225</v>
      </c>
      <c r="H13" s="472">
        <v>226</v>
      </c>
      <c r="I13" s="461">
        <v>2753</v>
      </c>
      <c r="J13" s="460">
        <v>437</v>
      </c>
      <c r="K13" s="462">
        <v>5622</v>
      </c>
      <c r="M13" s="464"/>
      <c r="N13" s="464"/>
    </row>
    <row r="14" spans="1:14" s="452" customFormat="1" ht="21" customHeight="1" x14ac:dyDescent="0.15">
      <c r="A14" s="459">
        <v>27</v>
      </c>
      <c r="B14" s="461">
        <v>658</v>
      </c>
      <c r="C14" s="460">
        <v>5246</v>
      </c>
      <c r="D14" s="460">
        <v>492</v>
      </c>
      <c r="E14" s="460">
        <v>4674</v>
      </c>
      <c r="F14" s="460">
        <v>355</v>
      </c>
      <c r="G14" s="472">
        <v>3010</v>
      </c>
      <c r="H14" s="472">
        <v>228</v>
      </c>
      <c r="I14" s="461">
        <v>2452</v>
      </c>
      <c r="J14" s="460">
        <v>440</v>
      </c>
      <c r="K14" s="462">
        <v>5140</v>
      </c>
      <c r="M14" s="464"/>
      <c r="N14" s="464"/>
    </row>
    <row r="15" spans="1:14" s="452" customFormat="1" ht="21" customHeight="1" x14ac:dyDescent="0.15">
      <c r="A15" s="459">
        <v>28</v>
      </c>
      <c r="B15" s="461">
        <v>595</v>
      </c>
      <c r="C15" s="460">
        <v>4540</v>
      </c>
      <c r="D15" s="460">
        <v>447</v>
      </c>
      <c r="E15" s="460">
        <v>4467</v>
      </c>
      <c r="F15" s="460">
        <v>363</v>
      </c>
      <c r="G15" s="472">
        <v>3382</v>
      </c>
      <c r="H15" s="472">
        <v>206</v>
      </c>
      <c r="I15" s="461">
        <v>2227</v>
      </c>
      <c r="J15" s="460">
        <v>465</v>
      </c>
      <c r="K15" s="462">
        <v>5375</v>
      </c>
      <c r="M15" s="464"/>
      <c r="N15" s="464"/>
    </row>
    <row r="16" spans="1:14" s="452" customFormat="1" ht="21" customHeight="1" x14ac:dyDescent="0.15">
      <c r="A16" s="459">
        <v>29</v>
      </c>
      <c r="B16" s="465">
        <v>600</v>
      </c>
      <c r="C16" s="342">
        <v>4646</v>
      </c>
      <c r="D16" s="342">
        <v>427</v>
      </c>
      <c r="E16" s="342">
        <v>4416</v>
      </c>
      <c r="F16" s="342">
        <v>315</v>
      </c>
      <c r="G16" s="473">
        <v>2967</v>
      </c>
      <c r="H16" s="473">
        <v>190</v>
      </c>
      <c r="I16" s="465">
        <v>1960</v>
      </c>
      <c r="J16" s="342">
        <v>474</v>
      </c>
      <c r="K16" s="352">
        <v>5904</v>
      </c>
      <c r="M16" s="464"/>
      <c r="N16" s="464"/>
    </row>
    <row r="17" spans="1:16" s="470" customFormat="1" ht="21" customHeight="1" x14ac:dyDescent="0.15">
      <c r="A17" s="467">
        <v>30</v>
      </c>
      <c r="B17" s="313">
        <v>565</v>
      </c>
      <c r="C17" s="313">
        <v>4506</v>
      </c>
      <c r="D17" s="313">
        <v>420</v>
      </c>
      <c r="E17" s="313">
        <v>3966</v>
      </c>
      <c r="F17" s="313">
        <v>278</v>
      </c>
      <c r="G17" s="313">
        <v>2233</v>
      </c>
      <c r="H17" s="313">
        <v>214</v>
      </c>
      <c r="I17" s="313">
        <v>2214</v>
      </c>
      <c r="J17" s="313">
        <v>345</v>
      </c>
      <c r="K17" s="315">
        <v>4326</v>
      </c>
      <c r="M17" s="469"/>
      <c r="N17" s="469"/>
    </row>
    <row r="18" spans="1:16" ht="21" customHeight="1" x14ac:dyDescent="0.15">
      <c r="A18" s="474"/>
      <c r="B18" s="461"/>
      <c r="C18" s="461"/>
      <c r="D18" s="461"/>
      <c r="E18" s="461"/>
      <c r="F18" s="461"/>
      <c r="G18" s="461"/>
      <c r="H18" s="461"/>
      <c r="I18" s="461"/>
      <c r="J18" s="461"/>
      <c r="K18" s="461"/>
    </row>
    <row r="19" spans="1:16" ht="27.75" customHeight="1" x14ac:dyDescent="0.15">
      <c r="A19" s="732" t="s">
        <v>259</v>
      </c>
      <c r="B19" s="734" t="s">
        <v>380</v>
      </c>
      <c r="C19" s="735"/>
      <c r="D19" s="734" t="s">
        <v>381</v>
      </c>
      <c r="E19" s="735"/>
      <c r="F19" s="736" t="s">
        <v>382</v>
      </c>
      <c r="G19" s="737"/>
      <c r="H19" s="736" t="s">
        <v>383</v>
      </c>
      <c r="I19" s="737"/>
      <c r="J19" s="734" t="s">
        <v>245</v>
      </c>
      <c r="K19" s="738"/>
      <c r="L19" s="475"/>
      <c r="M19" s="475"/>
    </row>
    <row r="20" spans="1:16" ht="21" customHeight="1" x14ac:dyDescent="0.15">
      <c r="A20" s="733"/>
      <c r="B20" s="456" t="s">
        <v>265</v>
      </c>
      <c r="C20" s="456" t="s">
        <v>374</v>
      </c>
      <c r="D20" s="456" t="s">
        <v>265</v>
      </c>
      <c r="E20" s="456" t="s">
        <v>374</v>
      </c>
      <c r="F20" s="456" t="s">
        <v>265</v>
      </c>
      <c r="G20" s="457" t="s">
        <v>374</v>
      </c>
      <c r="H20" s="456" t="s">
        <v>265</v>
      </c>
      <c r="I20" s="457" t="s">
        <v>374</v>
      </c>
      <c r="J20" s="456" t="s">
        <v>265</v>
      </c>
      <c r="K20" s="457" t="s">
        <v>374</v>
      </c>
      <c r="L20" s="475"/>
      <c r="M20" s="458"/>
      <c r="N20" s="458"/>
      <c r="O20" s="458"/>
      <c r="P20" s="458"/>
    </row>
    <row r="21" spans="1:16" s="452" customFormat="1" ht="21" customHeight="1" x14ac:dyDescent="0.15">
      <c r="A21" s="459" t="s">
        <v>337</v>
      </c>
      <c r="B21" s="460">
        <v>139</v>
      </c>
      <c r="C21" s="461">
        <v>1673</v>
      </c>
      <c r="D21" s="460">
        <v>91</v>
      </c>
      <c r="E21" s="460">
        <v>438</v>
      </c>
      <c r="F21" s="460">
        <v>410</v>
      </c>
      <c r="G21" s="461">
        <v>15736</v>
      </c>
      <c r="H21" s="460">
        <v>355</v>
      </c>
      <c r="I21" s="460">
        <v>4853</v>
      </c>
      <c r="J21" s="461">
        <v>7819</v>
      </c>
      <c r="K21" s="462">
        <v>143666</v>
      </c>
      <c r="L21" s="475"/>
      <c r="M21" s="464"/>
      <c r="N21" s="464"/>
      <c r="O21" s="464"/>
      <c r="P21" s="464"/>
    </row>
    <row r="22" spans="1:16" s="452" customFormat="1" ht="21" customHeight="1" x14ac:dyDescent="0.15">
      <c r="A22" s="459">
        <v>27</v>
      </c>
      <c r="B22" s="460">
        <v>99</v>
      </c>
      <c r="C22" s="461">
        <v>919</v>
      </c>
      <c r="D22" s="460">
        <v>138</v>
      </c>
      <c r="E22" s="460">
        <v>656</v>
      </c>
      <c r="F22" s="460">
        <v>357</v>
      </c>
      <c r="G22" s="461">
        <v>14204</v>
      </c>
      <c r="H22" s="460">
        <v>62</v>
      </c>
      <c r="I22" s="460">
        <v>783</v>
      </c>
      <c r="J22" s="461">
        <v>7588</v>
      </c>
      <c r="K22" s="462">
        <v>128956</v>
      </c>
      <c r="L22" s="475"/>
      <c r="M22" s="464"/>
      <c r="N22" s="464"/>
      <c r="O22" s="464"/>
      <c r="P22" s="464"/>
    </row>
    <row r="23" spans="1:16" s="452" customFormat="1" ht="21" customHeight="1" x14ac:dyDescent="0.15">
      <c r="A23" s="459">
        <v>28</v>
      </c>
      <c r="B23" s="460">
        <v>93</v>
      </c>
      <c r="C23" s="461">
        <v>903</v>
      </c>
      <c r="D23" s="460">
        <v>141</v>
      </c>
      <c r="E23" s="460">
        <v>643</v>
      </c>
      <c r="F23" s="460">
        <v>368</v>
      </c>
      <c r="G23" s="461">
        <v>14939</v>
      </c>
      <c r="H23" s="460">
        <v>49</v>
      </c>
      <c r="I23" s="460">
        <v>719</v>
      </c>
      <c r="J23" s="461">
        <v>7617</v>
      </c>
      <c r="K23" s="462">
        <v>128145</v>
      </c>
      <c r="L23" s="475"/>
      <c r="M23" s="464"/>
      <c r="N23" s="464"/>
      <c r="O23" s="464"/>
      <c r="P23" s="464"/>
    </row>
    <row r="24" spans="1:16" s="452" customFormat="1" ht="21" customHeight="1" x14ac:dyDescent="0.15">
      <c r="A24" s="459">
        <v>29</v>
      </c>
      <c r="B24" s="342">
        <v>99</v>
      </c>
      <c r="C24" s="465">
        <v>956</v>
      </c>
      <c r="D24" s="342">
        <v>158</v>
      </c>
      <c r="E24" s="342">
        <v>796</v>
      </c>
      <c r="F24" s="342">
        <v>371</v>
      </c>
      <c r="G24" s="465">
        <v>14645</v>
      </c>
      <c r="H24" s="342">
        <v>79</v>
      </c>
      <c r="I24" s="342">
        <v>1972</v>
      </c>
      <c r="J24" s="465">
        <v>7295</v>
      </c>
      <c r="K24" s="352">
        <v>135165</v>
      </c>
      <c r="L24" s="475"/>
      <c r="M24" s="464"/>
      <c r="N24" s="464"/>
      <c r="O24" s="464"/>
      <c r="P24" s="464"/>
    </row>
    <row r="25" spans="1:16" s="470" customFormat="1" ht="21" customHeight="1" x14ac:dyDescent="0.15">
      <c r="A25" s="467">
        <v>30</v>
      </c>
      <c r="B25" s="313">
        <v>83</v>
      </c>
      <c r="C25" s="313">
        <v>717</v>
      </c>
      <c r="D25" s="313">
        <v>131</v>
      </c>
      <c r="E25" s="313">
        <v>763</v>
      </c>
      <c r="F25" s="313">
        <v>401</v>
      </c>
      <c r="G25" s="313">
        <v>14949</v>
      </c>
      <c r="H25" s="313">
        <v>46</v>
      </c>
      <c r="I25" s="313">
        <v>1053</v>
      </c>
      <c r="J25" s="313">
        <v>7084</v>
      </c>
      <c r="K25" s="315">
        <v>125084</v>
      </c>
      <c r="L25" s="476"/>
      <c r="M25" s="469"/>
      <c r="N25" s="469"/>
      <c r="O25" s="469"/>
      <c r="P25" s="469"/>
    </row>
    <row r="26" spans="1:16" s="478" customFormat="1" ht="13.5" customHeight="1" x14ac:dyDescent="0.15">
      <c r="A26" s="477" t="s">
        <v>256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M26" s="479"/>
      <c r="N26" s="479"/>
      <c r="O26" s="479"/>
      <c r="P26" s="479"/>
    </row>
    <row r="27" spans="1:16" s="478" customFormat="1" ht="13.5" customHeight="1" x14ac:dyDescent="0.15">
      <c r="A27" s="477" t="s">
        <v>384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M27" s="479"/>
      <c r="N27" s="479"/>
      <c r="O27" s="479"/>
      <c r="P27" s="479"/>
    </row>
    <row r="29" spans="1:16" ht="18.75" x14ac:dyDescent="0.15">
      <c r="A29" s="727" t="s">
        <v>385</v>
      </c>
      <c r="B29" s="727"/>
      <c r="C29" s="727"/>
      <c r="D29" s="727"/>
      <c r="E29" s="727"/>
      <c r="F29" s="727"/>
      <c r="G29" s="727"/>
      <c r="H29" s="727"/>
    </row>
    <row r="30" spans="1:16" x14ac:dyDescent="0.15">
      <c r="A30" s="480"/>
      <c r="B30" s="481"/>
      <c r="C30" s="481"/>
      <c r="D30" s="481"/>
      <c r="E30" s="481"/>
      <c r="F30" s="481"/>
      <c r="G30" s="481"/>
      <c r="H30" s="482" t="s">
        <v>323</v>
      </c>
    </row>
    <row r="31" spans="1:16" ht="21" customHeight="1" x14ac:dyDescent="0.15">
      <c r="A31" s="728" t="s">
        <v>386</v>
      </c>
      <c r="B31" s="730" t="s">
        <v>387</v>
      </c>
      <c r="C31" s="731"/>
      <c r="D31" s="730" t="s">
        <v>388</v>
      </c>
      <c r="E31" s="731"/>
      <c r="F31" s="730" t="s">
        <v>389</v>
      </c>
      <c r="G31" s="731"/>
      <c r="H31" s="483" t="s">
        <v>390</v>
      </c>
    </row>
    <row r="32" spans="1:16" ht="21" customHeight="1" x14ac:dyDescent="0.15">
      <c r="A32" s="729"/>
      <c r="B32" s="484" t="s">
        <v>391</v>
      </c>
      <c r="C32" s="484" t="s">
        <v>392</v>
      </c>
      <c r="D32" s="484" t="s">
        <v>391</v>
      </c>
      <c r="E32" s="485" t="s">
        <v>393</v>
      </c>
      <c r="F32" s="484" t="s">
        <v>391</v>
      </c>
      <c r="G32" s="484" t="s">
        <v>393</v>
      </c>
      <c r="H32" s="485" t="s">
        <v>392</v>
      </c>
    </row>
    <row r="33" spans="1:16" ht="21" customHeight="1" x14ac:dyDescent="0.15">
      <c r="A33" s="486" t="s">
        <v>394</v>
      </c>
      <c r="B33" s="487">
        <v>168</v>
      </c>
      <c r="C33" s="488">
        <v>11926</v>
      </c>
      <c r="D33" s="489">
        <v>512</v>
      </c>
      <c r="E33" s="490">
        <v>5775</v>
      </c>
      <c r="F33" s="491" t="s">
        <v>395</v>
      </c>
      <c r="G33" s="492" t="s">
        <v>395</v>
      </c>
      <c r="H33" s="487">
        <v>4967</v>
      </c>
    </row>
    <row r="34" spans="1:16" ht="21" customHeight="1" x14ac:dyDescent="0.15">
      <c r="A34" s="486">
        <v>27</v>
      </c>
      <c r="B34" s="487">
        <v>196</v>
      </c>
      <c r="C34" s="488">
        <v>12011</v>
      </c>
      <c r="D34" s="489">
        <v>420</v>
      </c>
      <c r="E34" s="490">
        <v>5335</v>
      </c>
      <c r="F34" s="491" t="s">
        <v>395</v>
      </c>
      <c r="G34" s="493" t="s">
        <v>395</v>
      </c>
      <c r="H34" s="494">
        <v>5131</v>
      </c>
    </row>
    <row r="35" spans="1:16" ht="21" customHeight="1" x14ac:dyDescent="0.15">
      <c r="A35" s="486">
        <v>28</v>
      </c>
      <c r="B35" s="487">
        <v>211</v>
      </c>
      <c r="C35" s="488">
        <v>14356</v>
      </c>
      <c r="D35" s="489">
        <v>414</v>
      </c>
      <c r="E35" s="490">
        <v>5378</v>
      </c>
      <c r="F35" s="491" t="s">
        <v>395</v>
      </c>
      <c r="G35" s="493" t="s">
        <v>395</v>
      </c>
      <c r="H35" s="494">
        <v>5924</v>
      </c>
    </row>
    <row r="36" spans="1:16" ht="21" customHeight="1" x14ac:dyDescent="0.15">
      <c r="A36" s="486">
        <v>29</v>
      </c>
      <c r="B36" s="487">
        <v>177</v>
      </c>
      <c r="C36" s="488">
        <v>11212</v>
      </c>
      <c r="D36" s="489">
        <v>440</v>
      </c>
      <c r="E36" s="490">
        <v>5256</v>
      </c>
      <c r="F36" s="491" t="s">
        <v>395</v>
      </c>
      <c r="G36" s="493" t="s">
        <v>395</v>
      </c>
      <c r="H36" s="494">
        <v>5630</v>
      </c>
    </row>
    <row r="37" spans="1:16" s="502" customFormat="1" ht="21" customHeight="1" x14ac:dyDescent="0.15">
      <c r="A37" s="41">
        <v>30</v>
      </c>
      <c r="B37" s="495">
        <v>196</v>
      </c>
      <c r="C37" s="496">
        <v>11713</v>
      </c>
      <c r="D37" s="497">
        <v>456</v>
      </c>
      <c r="E37" s="498">
        <v>5301</v>
      </c>
      <c r="F37" s="499" t="s">
        <v>396</v>
      </c>
      <c r="G37" s="500" t="s">
        <v>397</v>
      </c>
      <c r="H37" s="501">
        <v>5998</v>
      </c>
      <c r="M37" s="470"/>
      <c r="N37" s="470"/>
      <c r="O37" s="470"/>
      <c r="P37" s="470"/>
    </row>
    <row r="38" spans="1:16" x14ac:dyDescent="0.15">
      <c r="A38" s="477" t="s">
        <v>256</v>
      </c>
      <c r="B38" s="477"/>
      <c r="C38" s="477"/>
      <c r="D38" s="477"/>
      <c r="E38" s="477"/>
      <c r="F38" s="477"/>
      <c r="G38" s="477"/>
      <c r="H38" s="477"/>
    </row>
    <row r="39" spans="1:16" x14ac:dyDescent="0.15">
      <c r="A39" s="477" t="s">
        <v>398</v>
      </c>
    </row>
  </sheetData>
  <mergeCells count="24">
    <mergeCell ref="A1:K1"/>
    <mergeCell ref="A3:A4"/>
    <mergeCell ref="B3:C3"/>
    <mergeCell ref="D3:E3"/>
    <mergeCell ref="F3:G3"/>
    <mergeCell ref="H3:I3"/>
    <mergeCell ref="J3:K3"/>
    <mergeCell ref="J19:K19"/>
    <mergeCell ref="A11:A12"/>
    <mergeCell ref="B11:C11"/>
    <mergeCell ref="D11:E11"/>
    <mergeCell ref="F11:G11"/>
    <mergeCell ref="H11:I11"/>
    <mergeCell ref="J11:K11"/>
    <mergeCell ref="A19:A20"/>
    <mergeCell ref="B19:C19"/>
    <mergeCell ref="D19:E19"/>
    <mergeCell ref="F19:G19"/>
    <mergeCell ref="H19:I19"/>
    <mergeCell ref="A29:H29"/>
    <mergeCell ref="A31:A32"/>
    <mergeCell ref="B31:C31"/>
    <mergeCell ref="D31:E31"/>
    <mergeCell ref="F31:G3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2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11" style="13" customWidth="1"/>
    <col min="2" max="13" width="6.25" style="13" customWidth="1"/>
    <col min="14" max="16384" width="9" style="13"/>
  </cols>
  <sheetData>
    <row r="1" spans="1:13" s="503" customFormat="1" ht="24.75" customHeight="1" x14ac:dyDescent="0.2">
      <c r="A1" s="751" t="s">
        <v>399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</row>
    <row r="2" spans="1:13" ht="18.75" customHeight="1" x14ac:dyDescent="0.15">
      <c r="A2" s="504"/>
      <c r="J2" s="752" t="s">
        <v>400</v>
      </c>
      <c r="K2" s="752"/>
    </row>
    <row r="3" spans="1:13" ht="24.75" customHeight="1" x14ac:dyDescent="0.15">
      <c r="A3" s="635" t="s">
        <v>7</v>
      </c>
      <c r="B3" s="636" t="s">
        <v>401</v>
      </c>
      <c r="C3" s="636"/>
      <c r="D3" s="636" t="s">
        <v>402</v>
      </c>
      <c r="E3" s="636"/>
      <c r="F3" s="636" t="s">
        <v>403</v>
      </c>
      <c r="G3" s="636"/>
      <c r="H3" s="636" t="s">
        <v>312</v>
      </c>
      <c r="I3" s="636"/>
      <c r="J3" s="636" t="s">
        <v>404</v>
      </c>
      <c r="K3" s="637"/>
    </row>
    <row r="4" spans="1:13" ht="24.75" customHeight="1" x14ac:dyDescent="0.15">
      <c r="A4" s="635"/>
      <c r="B4" s="505" t="s">
        <v>405</v>
      </c>
      <c r="C4" s="505" t="s">
        <v>406</v>
      </c>
      <c r="D4" s="505" t="s">
        <v>405</v>
      </c>
      <c r="E4" s="505" t="s">
        <v>406</v>
      </c>
      <c r="F4" s="505" t="s">
        <v>405</v>
      </c>
      <c r="G4" s="505" t="s">
        <v>406</v>
      </c>
      <c r="H4" s="505" t="s">
        <v>405</v>
      </c>
      <c r="I4" s="505" t="s">
        <v>406</v>
      </c>
      <c r="J4" s="505" t="s">
        <v>405</v>
      </c>
      <c r="K4" s="506" t="s">
        <v>406</v>
      </c>
      <c r="L4" s="504"/>
    </row>
    <row r="5" spans="1:13" s="508" customFormat="1" ht="24.75" customHeight="1" x14ac:dyDescent="0.15">
      <c r="A5" s="507" t="s">
        <v>407</v>
      </c>
      <c r="B5" s="276">
        <v>222</v>
      </c>
      <c r="C5" s="303">
        <v>1885</v>
      </c>
      <c r="D5" s="303">
        <v>113</v>
      </c>
      <c r="E5" s="302">
        <v>2419</v>
      </c>
      <c r="F5" s="303">
        <v>88</v>
      </c>
      <c r="G5" s="303">
        <v>796</v>
      </c>
      <c r="H5" s="303">
        <v>141</v>
      </c>
      <c r="I5" s="303">
        <v>3290</v>
      </c>
      <c r="J5" s="303">
        <v>116</v>
      </c>
      <c r="K5" s="302">
        <v>1453</v>
      </c>
    </row>
    <row r="6" spans="1:13" s="508" customFormat="1" ht="24.75" customHeight="1" x14ac:dyDescent="0.15">
      <c r="A6" s="507">
        <v>27</v>
      </c>
      <c r="B6" s="276">
        <v>228</v>
      </c>
      <c r="C6" s="303">
        <v>2186</v>
      </c>
      <c r="D6" s="303">
        <v>128</v>
      </c>
      <c r="E6" s="302">
        <v>2925</v>
      </c>
      <c r="F6" s="303">
        <v>84</v>
      </c>
      <c r="G6" s="303">
        <v>664</v>
      </c>
      <c r="H6" s="303">
        <v>160</v>
      </c>
      <c r="I6" s="303">
        <v>3861</v>
      </c>
      <c r="J6" s="303">
        <v>161</v>
      </c>
      <c r="K6" s="302">
        <v>2123</v>
      </c>
    </row>
    <row r="7" spans="1:13" s="508" customFormat="1" ht="24.75" customHeight="1" x14ac:dyDescent="0.15">
      <c r="A7" s="507">
        <v>28</v>
      </c>
      <c r="B7" s="276">
        <v>211</v>
      </c>
      <c r="C7" s="303">
        <v>3297</v>
      </c>
      <c r="D7" s="303">
        <v>185</v>
      </c>
      <c r="E7" s="302">
        <v>3725</v>
      </c>
      <c r="F7" s="303">
        <v>73</v>
      </c>
      <c r="G7" s="303">
        <v>2114</v>
      </c>
      <c r="H7" s="303">
        <v>153</v>
      </c>
      <c r="I7" s="303">
        <v>5063</v>
      </c>
      <c r="J7" s="303">
        <v>124</v>
      </c>
      <c r="K7" s="302">
        <v>2951</v>
      </c>
    </row>
    <row r="8" spans="1:13" s="508" customFormat="1" ht="24.75" customHeight="1" x14ac:dyDescent="0.15">
      <c r="A8" s="507">
        <v>29</v>
      </c>
      <c r="B8" s="310">
        <v>220</v>
      </c>
      <c r="C8" s="38">
        <v>2933</v>
      </c>
      <c r="D8" s="38">
        <v>207</v>
      </c>
      <c r="E8" s="309">
        <v>3950</v>
      </c>
      <c r="F8" s="38">
        <v>54</v>
      </c>
      <c r="G8" s="38">
        <v>2057</v>
      </c>
      <c r="H8" s="38">
        <v>145</v>
      </c>
      <c r="I8" s="38">
        <v>4680</v>
      </c>
      <c r="J8" s="38">
        <v>148</v>
      </c>
      <c r="K8" s="309">
        <v>3466</v>
      </c>
    </row>
    <row r="9" spans="1:13" s="509" customFormat="1" ht="25.15" customHeight="1" x14ac:dyDescent="0.15">
      <c r="A9" s="467">
        <v>30</v>
      </c>
      <c r="B9" s="313">
        <v>219</v>
      </c>
      <c r="C9" s="313">
        <v>5658</v>
      </c>
      <c r="D9" s="313">
        <v>260</v>
      </c>
      <c r="E9" s="313">
        <v>6967</v>
      </c>
      <c r="F9" s="313">
        <v>98</v>
      </c>
      <c r="G9" s="313">
        <v>4488</v>
      </c>
      <c r="H9" s="313">
        <v>279</v>
      </c>
      <c r="I9" s="313">
        <v>10791</v>
      </c>
      <c r="J9" s="313">
        <v>277</v>
      </c>
      <c r="K9" s="315">
        <v>8717</v>
      </c>
    </row>
    <row r="10" spans="1:13" x14ac:dyDescent="0.15">
      <c r="A10" s="510" t="s">
        <v>408</v>
      </c>
    </row>
    <row r="11" spans="1:13" x14ac:dyDescent="0.15">
      <c r="A11" s="510"/>
    </row>
    <row r="13" spans="1:13" ht="24" customHeight="1" x14ac:dyDescent="0.15">
      <c r="A13" s="552" t="s">
        <v>409</v>
      </c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/>
    </row>
    <row r="14" spans="1:13" ht="18.75" customHeight="1" x14ac:dyDescent="0.15">
      <c r="A14" s="511"/>
      <c r="B14" s="512"/>
      <c r="C14" s="512"/>
      <c r="D14" s="511"/>
      <c r="E14" s="511"/>
      <c r="F14" s="513"/>
      <c r="G14" s="513"/>
      <c r="H14" s="514"/>
      <c r="I14" s="514"/>
      <c r="J14" s="514"/>
      <c r="K14" s="514"/>
      <c r="L14" s="514"/>
      <c r="M14" s="150" t="s">
        <v>410</v>
      </c>
    </row>
    <row r="15" spans="1:13" ht="24.75" customHeight="1" x14ac:dyDescent="0.15">
      <c r="A15" s="750" t="s">
        <v>7</v>
      </c>
      <c r="B15" s="584" t="s">
        <v>411</v>
      </c>
      <c r="C15" s="584"/>
      <c r="D15" s="584"/>
      <c r="E15" s="584"/>
      <c r="F15" s="579" t="s">
        <v>412</v>
      </c>
      <c r="G15" s="579"/>
      <c r="H15" s="579"/>
      <c r="I15" s="579"/>
      <c r="J15" s="564" t="s">
        <v>413</v>
      </c>
      <c r="K15" s="565"/>
      <c r="L15" s="565"/>
      <c r="M15" s="565"/>
    </row>
    <row r="16" spans="1:13" ht="24.75" customHeight="1" x14ac:dyDescent="0.15">
      <c r="A16" s="750"/>
      <c r="B16" s="564" t="s">
        <v>414</v>
      </c>
      <c r="C16" s="750"/>
      <c r="D16" s="564" t="s">
        <v>392</v>
      </c>
      <c r="E16" s="750"/>
      <c r="F16" s="564" t="s">
        <v>414</v>
      </c>
      <c r="G16" s="750"/>
      <c r="H16" s="564" t="s">
        <v>392</v>
      </c>
      <c r="I16" s="750"/>
      <c r="J16" s="564" t="s">
        <v>414</v>
      </c>
      <c r="K16" s="750"/>
      <c r="L16" s="564" t="s">
        <v>392</v>
      </c>
      <c r="M16" s="565"/>
    </row>
    <row r="17" spans="1:13" ht="24.75" customHeight="1" x14ac:dyDescent="0.15">
      <c r="A17" s="73" t="s">
        <v>267</v>
      </c>
      <c r="B17" s="747">
        <v>522</v>
      </c>
      <c r="C17" s="748"/>
      <c r="D17" s="747">
        <v>4239</v>
      </c>
      <c r="E17" s="748"/>
      <c r="F17" s="747">
        <v>608</v>
      </c>
      <c r="G17" s="748"/>
      <c r="H17" s="747">
        <v>6926</v>
      </c>
      <c r="I17" s="748"/>
      <c r="J17" s="747">
        <v>587</v>
      </c>
      <c r="K17" s="748"/>
      <c r="L17" s="747">
        <v>9384</v>
      </c>
      <c r="M17" s="749"/>
    </row>
    <row r="18" spans="1:13" ht="24.75" customHeight="1" x14ac:dyDescent="0.15">
      <c r="A18" s="73">
        <v>27</v>
      </c>
      <c r="B18" s="747">
        <v>535</v>
      </c>
      <c r="C18" s="748"/>
      <c r="D18" s="747">
        <v>6012</v>
      </c>
      <c r="E18" s="748"/>
      <c r="F18" s="747">
        <v>606</v>
      </c>
      <c r="G18" s="748"/>
      <c r="H18" s="747">
        <v>7139</v>
      </c>
      <c r="I18" s="748"/>
      <c r="J18" s="747">
        <v>457</v>
      </c>
      <c r="K18" s="748"/>
      <c r="L18" s="747">
        <v>10191</v>
      </c>
      <c r="M18" s="749"/>
    </row>
    <row r="19" spans="1:13" ht="24.75" customHeight="1" x14ac:dyDescent="0.15">
      <c r="A19" s="73">
        <v>28</v>
      </c>
      <c r="B19" s="747">
        <v>647</v>
      </c>
      <c r="C19" s="748"/>
      <c r="D19" s="747">
        <v>4788</v>
      </c>
      <c r="E19" s="748"/>
      <c r="F19" s="747">
        <v>588</v>
      </c>
      <c r="G19" s="748"/>
      <c r="H19" s="747">
        <v>6381</v>
      </c>
      <c r="I19" s="748"/>
      <c r="J19" s="747">
        <v>540</v>
      </c>
      <c r="K19" s="748"/>
      <c r="L19" s="747">
        <v>10862</v>
      </c>
      <c r="M19" s="749"/>
    </row>
    <row r="20" spans="1:13" s="504" customFormat="1" ht="24.75" customHeight="1" x14ac:dyDescent="0.15">
      <c r="A20" s="73">
        <v>29</v>
      </c>
      <c r="B20" s="747">
        <v>615</v>
      </c>
      <c r="C20" s="748"/>
      <c r="D20" s="747">
        <v>4707</v>
      </c>
      <c r="E20" s="748"/>
      <c r="F20" s="747">
        <v>619</v>
      </c>
      <c r="G20" s="748"/>
      <c r="H20" s="747">
        <v>6671</v>
      </c>
      <c r="I20" s="748"/>
      <c r="J20" s="747">
        <v>564</v>
      </c>
      <c r="K20" s="748"/>
      <c r="L20" s="747">
        <v>11575</v>
      </c>
      <c r="M20" s="749"/>
    </row>
    <row r="21" spans="1:13" s="515" customFormat="1" ht="24.75" customHeight="1" x14ac:dyDescent="0.15">
      <c r="A21" s="41">
        <v>30</v>
      </c>
      <c r="B21" s="744">
        <v>728</v>
      </c>
      <c r="C21" s="745"/>
      <c r="D21" s="744">
        <v>4775</v>
      </c>
      <c r="E21" s="745"/>
      <c r="F21" s="744">
        <v>654</v>
      </c>
      <c r="G21" s="745"/>
      <c r="H21" s="744">
        <v>6307</v>
      </c>
      <c r="I21" s="745"/>
      <c r="J21" s="744">
        <v>590</v>
      </c>
      <c r="K21" s="745"/>
      <c r="L21" s="744">
        <v>11713</v>
      </c>
      <c r="M21" s="746"/>
    </row>
    <row r="22" spans="1:13" ht="20.25" customHeight="1" x14ac:dyDescent="0.15">
      <c r="A22" s="516" t="s">
        <v>415</v>
      </c>
      <c r="B22" s="511"/>
      <c r="C22" s="511"/>
      <c r="D22" s="724"/>
      <c r="E22" s="724"/>
      <c r="F22" s="511"/>
      <c r="G22" s="511"/>
      <c r="H22" s="514"/>
      <c r="I22" s="514"/>
      <c r="J22" s="514"/>
      <c r="K22" s="514"/>
      <c r="L22" s="514"/>
      <c r="M22" s="514"/>
    </row>
  </sheetData>
  <mergeCells count="50">
    <mergeCell ref="A1:K1"/>
    <mergeCell ref="J2:K2"/>
    <mergeCell ref="A3:A4"/>
    <mergeCell ref="B3:C3"/>
    <mergeCell ref="D3:E3"/>
    <mergeCell ref="F3:G3"/>
    <mergeCell ref="H3:I3"/>
    <mergeCell ref="J3:K3"/>
    <mergeCell ref="A13:M13"/>
    <mergeCell ref="A15:A16"/>
    <mergeCell ref="B15:E15"/>
    <mergeCell ref="F15:I15"/>
    <mergeCell ref="J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J21:K21"/>
    <mergeCell ref="L21:M21"/>
    <mergeCell ref="B20:C20"/>
    <mergeCell ref="D20:E20"/>
    <mergeCell ref="F20:G20"/>
    <mergeCell ref="H20:I20"/>
    <mergeCell ref="J20:K20"/>
    <mergeCell ref="L20:M20"/>
    <mergeCell ref="D22:E22"/>
    <mergeCell ref="B21:C21"/>
    <mergeCell ref="D21:E21"/>
    <mergeCell ref="F21:G21"/>
    <mergeCell ref="H21:I2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2"/>
  <sheetViews>
    <sheetView view="pageBreakPreview" zoomScale="110" zoomScaleNormal="100" zoomScaleSheetLayoutView="110" workbookViewId="0">
      <selection sqref="A1:G1"/>
    </sheetView>
  </sheetViews>
  <sheetFormatPr defaultColWidth="9" defaultRowHeight="13.5" x14ac:dyDescent="0.15"/>
  <cols>
    <col min="1" max="1" width="12.625" style="511" customWidth="1"/>
    <col min="2" max="9" width="9.125" style="511" customWidth="1"/>
    <col min="10" max="16384" width="9" style="511"/>
  </cols>
  <sheetData>
    <row r="1" spans="1:10" s="517" customFormat="1" ht="21" x14ac:dyDescent="0.2">
      <c r="A1" s="552" t="s">
        <v>416</v>
      </c>
      <c r="B1" s="552"/>
      <c r="C1" s="552"/>
      <c r="D1" s="552"/>
      <c r="E1" s="552"/>
      <c r="F1" s="552"/>
      <c r="G1" s="552"/>
    </row>
    <row r="2" spans="1:10" ht="18.75" customHeight="1" x14ac:dyDescent="0.15">
      <c r="A2" s="518" t="s">
        <v>417</v>
      </c>
      <c r="G2" s="25" t="s">
        <v>418</v>
      </c>
    </row>
    <row r="3" spans="1:10" ht="24.75" customHeight="1" x14ac:dyDescent="0.15">
      <c r="A3" s="755" t="s">
        <v>7</v>
      </c>
      <c r="B3" s="754" t="s">
        <v>419</v>
      </c>
      <c r="C3" s="757"/>
      <c r="D3" s="758"/>
      <c r="E3" s="754" t="s">
        <v>420</v>
      </c>
      <c r="F3" s="757"/>
      <c r="G3" s="758"/>
      <c r="H3" s="519"/>
      <c r="I3" s="520"/>
      <c r="J3" s="520"/>
    </row>
    <row r="4" spans="1:10" ht="29.45" customHeight="1" x14ac:dyDescent="0.15">
      <c r="A4" s="756"/>
      <c r="B4" s="521" t="s">
        <v>421</v>
      </c>
      <c r="C4" s="521" t="s">
        <v>422</v>
      </c>
      <c r="D4" s="219" t="s">
        <v>423</v>
      </c>
      <c r="E4" s="521" t="s">
        <v>421</v>
      </c>
      <c r="F4" s="521" t="s">
        <v>422</v>
      </c>
      <c r="G4" s="219" t="s">
        <v>423</v>
      </c>
      <c r="H4" s="519"/>
      <c r="I4" s="520"/>
      <c r="J4" s="520"/>
    </row>
    <row r="5" spans="1:10" s="528" customFormat="1" ht="24.75" customHeight="1" x14ac:dyDescent="0.15">
      <c r="A5" s="522" t="s">
        <v>267</v>
      </c>
      <c r="B5" s="523">
        <v>216</v>
      </c>
      <c r="C5" s="523">
        <v>34</v>
      </c>
      <c r="D5" s="524">
        <v>5</v>
      </c>
      <c r="E5" s="525">
        <v>175</v>
      </c>
      <c r="F5" s="523">
        <v>76</v>
      </c>
      <c r="G5" s="523" t="s">
        <v>53</v>
      </c>
      <c r="H5" s="526"/>
      <c r="I5" s="527"/>
      <c r="J5" s="527"/>
    </row>
    <row r="6" spans="1:10" s="528" customFormat="1" ht="24.75" customHeight="1" x14ac:dyDescent="0.15">
      <c r="A6" s="522">
        <v>27</v>
      </c>
      <c r="B6" s="523">
        <v>180</v>
      </c>
      <c r="C6" s="523">
        <v>20</v>
      </c>
      <c r="D6" s="524" t="s">
        <v>53</v>
      </c>
      <c r="E6" s="525">
        <v>49</v>
      </c>
      <c r="F6" s="523">
        <v>61</v>
      </c>
      <c r="G6" s="523" t="s">
        <v>53</v>
      </c>
      <c r="H6" s="526"/>
      <c r="I6" s="527"/>
      <c r="J6" s="527"/>
    </row>
    <row r="7" spans="1:10" s="528" customFormat="1" ht="24.75" customHeight="1" x14ac:dyDescent="0.15">
      <c r="A7" s="522">
        <v>28</v>
      </c>
      <c r="B7" s="523">
        <v>125</v>
      </c>
      <c r="C7" s="523">
        <v>11</v>
      </c>
      <c r="D7" s="529" t="s">
        <v>53</v>
      </c>
      <c r="E7" s="525">
        <v>26</v>
      </c>
      <c r="F7" s="523" t="s">
        <v>53</v>
      </c>
      <c r="G7" s="523" t="s">
        <v>53</v>
      </c>
      <c r="H7" s="526"/>
      <c r="I7" s="527"/>
      <c r="J7" s="527"/>
    </row>
    <row r="8" spans="1:10" s="528" customFormat="1" ht="24.75" customHeight="1" x14ac:dyDescent="0.15">
      <c r="A8" s="522">
        <v>29</v>
      </c>
      <c r="B8" s="523">
        <v>114</v>
      </c>
      <c r="C8" s="523">
        <v>28</v>
      </c>
      <c r="D8" s="529" t="s">
        <v>53</v>
      </c>
      <c r="E8" s="525">
        <v>6</v>
      </c>
      <c r="F8" s="529" t="s">
        <v>53</v>
      </c>
      <c r="G8" s="523" t="s">
        <v>53</v>
      </c>
      <c r="H8" s="526"/>
      <c r="I8" s="527"/>
      <c r="J8" s="527"/>
    </row>
    <row r="9" spans="1:10" s="536" customFormat="1" ht="24.75" customHeight="1" x14ac:dyDescent="0.15">
      <c r="A9" s="530">
        <v>30</v>
      </c>
      <c r="B9" s="531">
        <v>58</v>
      </c>
      <c r="C9" s="531">
        <v>1</v>
      </c>
      <c r="D9" s="532">
        <v>0</v>
      </c>
      <c r="E9" s="533">
        <v>0</v>
      </c>
      <c r="F9" s="532">
        <v>0</v>
      </c>
      <c r="G9" s="531">
        <v>0</v>
      </c>
      <c r="H9" s="534"/>
      <c r="I9" s="535"/>
      <c r="J9" s="535"/>
    </row>
    <row r="10" spans="1:10" ht="19.5" customHeight="1" x14ac:dyDescent="0.15">
      <c r="A10" s="516" t="s">
        <v>415</v>
      </c>
    </row>
    <row r="12" spans="1:10" s="537" customFormat="1" ht="21" customHeight="1" x14ac:dyDescent="0.15">
      <c r="A12" s="552" t="s">
        <v>424</v>
      </c>
      <c r="B12" s="552"/>
      <c r="C12" s="552"/>
      <c r="D12" s="552"/>
      <c r="E12" s="552"/>
      <c r="F12" s="552"/>
      <c r="G12" s="552"/>
      <c r="H12" s="552"/>
      <c r="I12" s="552"/>
    </row>
    <row r="13" spans="1:10" s="537" customFormat="1" ht="18" customHeight="1" x14ac:dyDescent="0.15">
      <c r="A13" s="518" t="s">
        <v>417</v>
      </c>
      <c r="H13" s="25"/>
      <c r="I13" s="25" t="s">
        <v>425</v>
      </c>
    </row>
    <row r="14" spans="1:10" s="537" customFormat="1" ht="24.75" customHeight="1" x14ac:dyDescent="0.15">
      <c r="A14" s="758" t="s">
        <v>7</v>
      </c>
      <c r="B14" s="754" t="s">
        <v>426</v>
      </c>
      <c r="C14" s="757"/>
      <c r="D14" s="757"/>
      <c r="E14" s="758"/>
      <c r="F14" s="753" t="s">
        <v>427</v>
      </c>
      <c r="G14" s="753"/>
      <c r="H14" s="753"/>
      <c r="I14" s="754"/>
    </row>
    <row r="15" spans="1:10" s="537" customFormat="1" ht="24.75" customHeight="1" x14ac:dyDescent="0.15">
      <c r="A15" s="758"/>
      <c r="B15" s="754" t="s">
        <v>428</v>
      </c>
      <c r="C15" s="758"/>
      <c r="D15" s="754" t="s">
        <v>429</v>
      </c>
      <c r="E15" s="758"/>
      <c r="F15" s="753" t="s">
        <v>428</v>
      </c>
      <c r="G15" s="753"/>
      <c r="H15" s="753" t="s">
        <v>429</v>
      </c>
      <c r="I15" s="754"/>
    </row>
    <row r="16" spans="1:10" s="537" customFormat="1" ht="24.75" customHeight="1" x14ac:dyDescent="0.15">
      <c r="A16" s="758"/>
      <c r="B16" s="538" t="s">
        <v>430</v>
      </c>
      <c r="C16" s="538" t="s">
        <v>431</v>
      </c>
      <c r="D16" s="538" t="s">
        <v>432</v>
      </c>
      <c r="E16" s="538" t="s">
        <v>431</v>
      </c>
      <c r="F16" s="538" t="s">
        <v>430</v>
      </c>
      <c r="G16" s="538" t="s">
        <v>431</v>
      </c>
      <c r="H16" s="538" t="s">
        <v>432</v>
      </c>
      <c r="I16" s="539" t="s">
        <v>431</v>
      </c>
    </row>
    <row r="17" spans="1:9" s="537" customFormat="1" ht="24.75" customHeight="1" x14ac:dyDescent="0.15">
      <c r="A17" s="522" t="s">
        <v>433</v>
      </c>
      <c r="B17" s="204">
        <v>1305</v>
      </c>
      <c r="C17" s="204">
        <v>1928</v>
      </c>
      <c r="D17" s="204">
        <v>379</v>
      </c>
      <c r="E17" s="204">
        <v>3320</v>
      </c>
      <c r="F17" s="204">
        <v>4232</v>
      </c>
      <c r="G17" s="540">
        <v>4103</v>
      </c>
      <c r="H17" s="183">
        <v>965</v>
      </c>
      <c r="I17" s="63">
        <v>4186</v>
      </c>
    </row>
    <row r="18" spans="1:9" s="537" customFormat="1" ht="24.75" customHeight="1" x14ac:dyDescent="0.15">
      <c r="A18" s="522">
        <v>27</v>
      </c>
      <c r="B18" s="204">
        <v>1447</v>
      </c>
      <c r="C18" s="204">
        <v>2160</v>
      </c>
      <c r="D18" s="204">
        <v>417</v>
      </c>
      <c r="E18" s="204">
        <v>3062</v>
      </c>
      <c r="F18" s="204">
        <v>4845</v>
      </c>
      <c r="G18" s="540">
        <v>5751</v>
      </c>
      <c r="H18" s="183">
        <v>1069</v>
      </c>
      <c r="I18" s="63">
        <v>5858</v>
      </c>
    </row>
    <row r="19" spans="1:9" s="537" customFormat="1" ht="24.75" customHeight="1" x14ac:dyDescent="0.15">
      <c r="A19" s="522">
        <v>28</v>
      </c>
      <c r="B19" s="204">
        <v>1181</v>
      </c>
      <c r="C19" s="204">
        <v>1669</v>
      </c>
      <c r="D19" s="204">
        <v>405</v>
      </c>
      <c r="E19" s="204">
        <v>3030</v>
      </c>
      <c r="F19" s="204">
        <v>4000</v>
      </c>
      <c r="G19" s="540">
        <v>4603</v>
      </c>
      <c r="H19" s="183">
        <v>1065</v>
      </c>
      <c r="I19" s="63">
        <v>4270</v>
      </c>
    </row>
    <row r="20" spans="1:9" s="537" customFormat="1" ht="24.75" customHeight="1" x14ac:dyDescent="0.15">
      <c r="A20" s="522">
        <v>29</v>
      </c>
      <c r="B20" s="541">
        <v>1128</v>
      </c>
      <c r="C20" s="541">
        <v>1821</v>
      </c>
      <c r="D20" s="541">
        <v>378</v>
      </c>
      <c r="E20" s="541">
        <v>3248</v>
      </c>
      <c r="F20" s="541">
        <v>4027</v>
      </c>
      <c r="G20" s="222">
        <v>5025</v>
      </c>
      <c r="H20" s="222">
        <v>1105</v>
      </c>
      <c r="I20" s="542">
        <v>4827</v>
      </c>
    </row>
    <row r="21" spans="1:9" s="537" customFormat="1" ht="24.75" customHeight="1" x14ac:dyDescent="0.15">
      <c r="A21" s="530">
        <v>30</v>
      </c>
      <c r="B21" s="226">
        <v>1137</v>
      </c>
      <c r="C21" s="226">
        <v>1759</v>
      </c>
      <c r="D21" s="226">
        <v>385</v>
      </c>
      <c r="E21" s="226">
        <v>3133</v>
      </c>
      <c r="F21" s="226">
        <v>4172</v>
      </c>
      <c r="G21" s="543">
        <v>5185</v>
      </c>
      <c r="H21" s="226">
        <v>958</v>
      </c>
      <c r="I21" s="227">
        <v>4541</v>
      </c>
    </row>
    <row r="22" spans="1:9" s="537" customFormat="1" ht="24" customHeight="1" x14ac:dyDescent="0.15">
      <c r="A22" s="516" t="s">
        <v>82</v>
      </c>
    </row>
  </sheetData>
  <mergeCells count="12">
    <mergeCell ref="F15:G15"/>
    <mergeCell ref="H15:I15"/>
    <mergeCell ref="A1:G1"/>
    <mergeCell ref="A3:A4"/>
    <mergeCell ref="B3:D3"/>
    <mergeCell ref="E3:G3"/>
    <mergeCell ref="A12:I12"/>
    <mergeCell ref="A14:A16"/>
    <mergeCell ref="B14:E14"/>
    <mergeCell ref="F14:I14"/>
    <mergeCell ref="B15:C15"/>
    <mergeCell ref="D15:E15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4"/>
  <sheetViews>
    <sheetView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2" width="9" style="11"/>
    <col min="3" max="3" width="10.375" style="11" customWidth="1"/>
    <col min="4" max="4" width="10.625" style="11" customWidth="1"/>
    <col min="5" max="5" width="10.5" style="11" customWidth="1"/>
    <col min="6" max="6" width="10.625" style="11" customWidth="1"/>
    <col min="7" max="8" width="9" style="11"/>
    <col min="9" max="9" width="9" style="11" customWidth="1"/>
    <col min="10" max="16384" width="9" style="11"/>
  </cols>
  <sheetData>
    <row r="1" spans="1:9" ht="30.6" customHeight="1" x14ac:dyDescent="0.2">
      <c r="A1" s="544" t="s">
        <v>1</v>
      </c>
      <c r="B1" s="544"/>
      <c r="C1" s="544"/>
      <c r="D1" s="544"/>
      <c r="E1" s="544"/>
      <c r="F1" s="544"/>
      <c r="G1" s="544"/>
      <c r="H1" s="544"/>
      <c r="I1" s="544"/>
    </row>
    <row r="2" spans="1:9" ht="15.6" customHeight="1" x14ac:dyDescent="0.15"/>
    <row r="3" spans="1:9" ht="24" customHeight="1" x14ac:dyDescent="0.2">
      <c r="A3" s="544"/>
      <c r="B3" s="544"/>
      <c r="C3" s="544"/>
      <c r="D3" s="544"/>
      <c r="E3" s="544"/>
      <c r="F3" s="544"/>
      <c r="G3" s="544"/>
      <c r="H3" s="544"/>
      <c r="I3" s="544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>
      <c r="A24" s="544" t="s">
        <v>2</v>
      </c>
      <c r="B24" s="544"/>
      <c r="C24" s="544"/>
      <c r="D24" s="544"/>
      <c r="E24" s="544"/>
      <c r="F24" s="544"/>
      <c r="G24" s="544"/>
      <c r="H24" s="544"/>
      <c r="I24" s="544"/>
    </row>
    <row r="25" spans="1:9" ht="15" customHeight="1" x14ac:dyDescent="0.15">
      <c r="A25" s="544"/>
      <c r="B25" s="544"/>
      <c r="C25" s="544"/>
      <c r="D25" s="544"/>
      <c r="E25" s="544"/>
      <c r="F25" s="544"/>
      <c r="G25" s="544"/>
      <c r="H25" s="544"/>
      <c r="I25" s="544"/>
    </row>
    <row r="26" spans="1:9" ht="15" customHeight="1" x14ac:dyDescent="0.15"/>
    <row r="27" spans="1:9" x14ac:dyDescent="0.15">
      <c r="C27" s="12"/>
    </row>
    <row r="28" spans="1:9" x14ac:dyDescent="0.15">
      <c r="C28" s="12"/>
    </row>
    <row r="29" spans="1:9" ht="18.75" x14ac:dyDescent="0.2">
      <c r="A29" s="544"/>
      <c r="B29" s="544"/>
      <c r="C29" s="544"/>
      <c r="D29" s="544"/>
      <c r="E29" s="544"/>
      <c r="F29" s="544"/>
      <c r="G29" s="544"/>
      <c r="H29" s="544"/>
      <c r="I29" s="544"/>
    </row>
    <row r="46" spans="3:7" x14ac:dyDescent="0.15">
      <c r="C46" s="12"/>
    </row>
    <row r="48" spans="3:7" x14ac:dyDescent="0.15">
      <c r="G48" s="12"/>
    </row>
    <row r="54" spans="4:4" x14ac:dyDescent="0.15">
      <c r="D54" s="14"/>
    </row>
  </sheetData>
  <mergeCells count="4">
    <mergeCell ref="A1:I1"/>
    <mergeCell ref="A3:I3"/>
    <mergeCell ref="A24:I25"/>
    <mergeCell ref="A29:I2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 x14ac:dyDescent="0.15">
      <c r="A1" s="545" t="s">
        <v>434</v>
      </c>
      <c r="B1" s="545"/>
      <c r="C1" s="545"/>
      <c r="D1" s="545"/>
      <c r="E1" s="545"/>
      <c r="F1" s="545"/>
      <c r="G1" s="545"/>
      <c r="H1" s="545"/>
      <c r="I1" s="545"/>
    </row>
    <row r="2" spans="1:9" ht="13.5" customHeight="1" x14ac:dyDescent="0.15"/>
    <row r="50" spans="2:2" x14ac:dyDescent="0.15">
      <c r="B50" s="15"/>
    </row>
  </sheetData>
  <mergeCells count="1">
    <mergeCell ref="A1:I1"/>
  </mergeCells>
  <phoneticPr fontId="3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9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4.875" style="27" customWidth="1"/>
    <col min="2" max="2" width="9" style="64"/>
    <col min="3" max="3" width="9" style="40"/>
    <col min="4" max="4" width="9" style="64"/>
    <col min="5" max="5" width="9" style="40"/>
    <col min="6" max="9" width="9" style="27"/>
    <col min="10" max="10" width="9" style="22"/>
    <col min="11" max="16384" width="9" style="27"/>
  </cols>
  <sheetData>
    <row r="1" spans="1:10" s="21" customFormat="1" ht="21" customHeight="1" x14ac:dyDescent="0.15">
      <c r="A1" s="552" t="s">
        <v>8</v>
      </c>
      <c r="B1" s="552"/>
      <c r="C1" s="552"/>
      <c r="D1" s="552"/>
      <c r="E1" s="552"/>
      <c r="F1" s="552"/>
      <c r="G1" s="552"/>
      <c r="H1" s="552"/>
      <c r="I1" s="552"/>
      <c r="J1" s="20"/>
    </row>
    <row r="2" spans="1:10" s="26" customFormat="1" ht="13.5" customHeight="1" x14ac:dyDescent="0.15">
      <c r="A2" s="22" t="s">
        <v>9</v>
      </c>
      <c r="B2" s="23"/>
      <c r="C2" s="24"/>
      <c r="D2" s="23"/>
      <c r="E2" s="24"/>
      <c r="F2" s="22"/>
      <c r="G2" s="22"/>
      <c r="H2" s="22"/>
      <c r="I2" s="25" t="s">
        <v>10</v>
      </c>
      <c r="J2" s="22"/>
    </row>
    <row r="3" spans="1:10" ht="17.25" customHeight="1" x14ac:dyDescent="0.15">
      <c r="A3" s="548" t="s">
        <v>11</v>
      </c>
      <c r="B3" s="549" t="s">
        <v>12</v>
      </c>
      <c r="C3" s="549"/>
      <c r="D3" s="549" t="s">
        <v>13</v>
      </c>
      <c r="E3" s="549"/>
      <c r="F3" s="549" t="s">
        <v>14</v>
      </c>
      <c r="G3" s="549"/>
      <c r="H3" s="550" t="s">
        <v>15</v>
      </c>
      <c r="I3" s="551" t="s">
        <v>16</v>
      </c>
    </row>
    <row r="4" spans="1:10" ht="25.5" customHeight="1" x14ac:dyDescent="0.15">
      <c r="A4" s="548"/>
      <c r="B4" s="28" t="s">
        <v>17</v>
      </c>
      <c r="C4" s="29" t="s">
        <v>18</v>
      </c>
      <c r="D4" s="28" t="s">
        <v>17</v>
      </c>
      <c r="E4" s="29" t="s">
        <v>18</v>
      </c>
      <c r="F4" s="30" t="s">
        <v>19</v>
      </c>
      <c r="G4" s="30" t="s">
        <v>20</v>
      </c>
      <c r="H4" s="549"/>
      <c r="I4" s="551"/>
    </row>
    <row r="5" spans="1:10" ht="15.6" customHeight="1" x14ac:dyDescent="0.15">
      <c r="A5" s="31" t="s">
        <v>21</v>
      </c>
      <c r="B5" s="32">
        <v>18745</v>
      </c>
      <c r="C5" s="33">
        <v>52.4</v>
      </c>
      <c r="D5" s="34">
        <v>5958</v>
      </c>
      <c r="E5" s="33">
        <v>16.600000000000001</v>
      </c>
      <c r="F5" s="35">
        <v>17</v>
      </c>
      <c r="G5" s="35">
        <v>17</v>
      </c>
      <c r="H5" s="34">
        <v>1514</v>
      </c>
      <c r="I5" s="36" t="s">
        <v>22</v>
      </c>
    </row>
    <row r="6" spans="1:10" ht="15.6" customHeight="1" x14ac:dyDescent="0.15">
      <c r="A6" s="31" t="s">
        <v>23</v>
      </c>
      <c r="B6" s="37">
        <v>16633</v>
      </c>
      <c r="C6" s="33">
        <v>21.7</v>
      </c>
      <c r="D6" s="38">
        <v>8468</v>
      </c>
      <c r="E6" s="33">
        <v>11.1</v>
      </c>
      <c r="F6" s="35">
        <v>29</v>
      </c>
      <c r="G6" s="35">
        <v>19</v>
      </c>
      <c r="H6" s="38">
        <v>1043</v>
      </c>
      <c r="I6" s="39">
        <v>380</v>
      </c>
    </row>
    <row r="7" spans="1:10" ht="15.6" customHeight="1" x14ac:dyDescent="0.15">
      <c r="A7" s="31" t="s">
        <v>24</v>
      </c>
      <c r="B7" s="37">
        <v>19006</v>
      </c>
      <c r="C7" s="33">
        <v>92.3</v>
      </c>
      <c r="D7" s="38">
        <v>3121</v>
      </c>
      <c r="E7" s="33">
        <v>15.2</v>
      </c>
      <c r="F7" s="35">
        <v>10</v>
      </c>
      <c r="G7" s="35">
        <v>10</v>
      </c>
      <c r="H7" s="38">
        <v>598</v>
      </c>
      <c r="I7" s="39">
        <v>380</v>
      </c>
    </row>
    <row r="8" spans="1:10" ht="15.6" customHeight="1" x14ac:dyDescent="0.15">
      <c r="A8" s="31" t="s">
        <v>25</v>
      </c>
      <c r="B8" s="37">
        <v>19483</v>
      </c>
      <c r="C8" s="33">
        <v>49.3</v>
      </c>
      <c r="D8" s="38">
        <v>5359</v>
      </c>
      <c r="E8" s="33">
        <v>13.6</v>
      </c>
      <c r="F8" s="35">
        <v>16</v>
      </c>
      <c r="G8" s="35">
        <v>8</v>
      </c>
      <c r="H8" s="38">
        <v>796</v>
      </c>
      <c r="I8" s="39">
        <v>465</v>
      </c>
    </row>
    <row r="9" spans="1:10" ht="15.6" customHeight="1" x14ac:dyDescent="0.15">
      <c r="A9" s="31" t="s">
        <v>26</v>
      </c>
      <c r="B9" s="37">
        <v>17740</v>
      </c>
      <c r="C9" s="33">
        <v>52</v>
      </c>
      <c r="D9" s="38">
        <v>3771</v>
      </c>
      <c r="E9" s="33">
        <v>11.1</v>
      </c>
      <c r="F9" s="35">
        <v>16</v>
      </c>
      <c r="G9" s="35">
        <v>10</v>
      </c>
      <c r="H9" s="38">
        <v>1268</v>
      </c>
      <c r="I9" s="39">
        <v>345</v>
      </c>
    </row>
    <row r="10" spans="1:10" ht="15.6" customHeight="1" x14ac:dyDescent="0.15">
      <c r="A10" s="31" t="s">
        <v>27</v>
      </c>
      <c r="B10" s="37">
        <v>17467</v>
      </c>
      <c r="C10" s="33">
        <v>253.1</v>
      </c>
      <c r="D10" s="38">
        <v>2344</v>
      </c>
      <c r="E10" s="33">
        <v>34</v>
      </c>
      <c r="F10" s="35">
        <v>8</v>
      </c>
      <c r="G10" s="35">
        <v>6</v>
      </c>
      <c r="H10" s="38">
        <v>976</v>
      </c>
      <c r="I10" s="39">
        <v>250</v>
      </c>
    </row>
    <row r="11" spans="1:10" ht="15.6" customHeight="1" x14ac:dyDescent="0.15">
      <c r="A11" s="31" t="s">
        <v>28</v>
      </c>
      <c r="B11" s="37">
        <v>25224</v>
      </c>
      <c r="C11" s="33">
        <v>169.3</v>
      </c>
      <c r="D11" s="38">
        <v>2459</v>
      </c>
      <c r="E11" s="33">
        <v>16.5</v>
      </c>
      <c r="F11" s="35">
        <v>9</v>
      </c>
      <c r="G11" s="35">
        <v>7</v>
      </c>
      <c r="H11" s="38">
        <v>811</v>
      </c>
      <c r="I11" s="39">
        <v>300</v>
      </c>
    </row>
    <row r="12" spans="1:10" ht="15.6" customHeight="1" x14ac:dyDescent="0.15">
      <c r="A12" s="31" t="s">
        <v>29</v>
      </c>
      <c r="B12" s="37">
        <v>19648</v>
      </c>
      <c r="C12" s="33">
        <v>99.7</v>
      </c>
      <c r="D12" s="38">
        <v>3696</v>
      </c>
      <c r="E12" s="33">
        <v>18.8</v>
      </c>
      <c r="F12" s="35">
        <v>10</v>
      </c>
      <c r="G12" s="35">
        <v>13</v>
      </c>
      <c r="H12" s="38">
        <v>976</v>
      </c>
      <c r="I12" s="39">
        <v>250</v>
      </c>
    </row>
    <row r="13" spans="1:10" ht="15.6" customHeight="1" x14ac:dyDescent="0.15">
      <c r="A13" s="31" t="s">
        <v>30</v>
      </c>
      <c r="B13" s="37">
        <v>14135</v>
      </c>
      <c r="C13" s="33">
        <v>743.9</v>
      </c>
      <c r="D13" s="38">
        <v>2075</v>
      </c>
      <c r="E13" s="33">
        <v>109.2</v>
      </c>
      <c r="F13" s="35">
        <v>3</v>
      </c>
      <c r="G13" s="35">
        <v>9</v>
      </c>
      <c r="H13" s="38">
        <v>797</v>
      </c>
      <c r="I13" s="39">
        <v>275</v>
      </c>
    </row>
    <row r="14" spans="1:10" ht="15.6" customHeight="1" x14ac:dyDescent="0.15">
      <c r="A14" s="31" t="s">
        <v>31</v>
      </c>
      <c r="B14" s="37">
        <v>26487</v>
      </c>
      <c r="C14" s="33">
        <v>41.2</v>
      </c>
      <c r="D14" s="38">
        <v>6700</v>
      </c>
      <c r="E14" s="33">
        <v>10.4</v>
      </c>
      <c r="F14" s="35">
        <v>22</v>
      </c>
      <c r="G14" s="35">
        <v>15</v>
      </c>
      <c r="H14" s="38">
        <v>1084</v>
      </c>
      <c r="I14" s="39">
        <v>340</v>
      </c>
    </row>
    <row r="15" spans="1:10" ht="15.6" customHeight="1" x14ac:dyDescent="0.15">
      <c r="A15" s="31" t="s">
        <v>32</v>
      </c>
      <c r="B15" s="37">
        <v>23785</v>
      </c>
      <c r="C15" s="33">
        <v>49.7</v>
      </c>
      <c r="D15" s="38">
        <v>5284</v>
      </c>
      <c r="E15" s="33">
        <v>11</v>
      </c>
      <c r="F15" s="35">
        <v>21</v>
      </c>
      <c r="G15" s="35">
        <v>13</v>
      </c>
      <c r="H15" s="38">
        <v>931</v>
      </c>
      <c r="I15" s="39">
        <v>375</v>
      </c>
    </row>
    <row r="16" spans="1:10" ht="15.6" customHeight="1" x14ac:dyDescent="0.15">
      <c r="A16" s="31" t="s">
        <v>33</v>
      </c>
      <c r="B16" s="37">
        <v>16831</v>
      </c>
      <c r="C16" s="33">
        <v>36.799999999999997</v>
      </c>
      <c r="D16" s="38">
        <v>4267</v>
      </c>
      <c r="E16" s="33">
        <v>9.3000000000000007</v>
      </c>
      <c r="F16" s="35">
        <v>21</v>
      </c>
      <c r="G16" s="35">
        <v>8</v>
      </c>
      <c r="H16" s="38">
        <v>988</v>
      </c>
      <c r="I16" s="39">
        <v>380</v>
      </c>
    </row>
    <row r="17" spans="1:12" ht="15.6" customHeight="1" x14ac:dyDescent="0.15">
      <c r="A17" s="31" t="s">
        <v>34</v>
      </c>
      <c r="B17" s="37">
        <v>14147</v>
      </c>
      <c r="C17" s="33">
        <v>188.6</v>
      </c>
      <c r="D17" s="38">
        <v>2096</v>
      </c>
      <c r="E17" s="33">
        <v>27.9</v>
      </c>
      <c r="F17" s="35">
        <v>7</v>
      </c>
      <c r="G17" s="35">
        <v>4</v>
      </c>
      <c r="H17" s="38">
        <v>832</v>
      </c>
      <c r="I17" s="39">
        <v>275</v>
      </c>
    </row>
    <row r="18" spans="1:12" ht="15.6" customHeight="1" x14ac:dyDescent="0.15">
      <c r="A18" s="31" t="s">
        <v>35</v>
      </c>
      <c r="B18" s="37">
        <v>15672</v>
      </c>
      <c r="C18" s="33">
        <v>206.2</v>
      </c>
      <c r="D18" s="38">
        <v>2263</v>
      </c>
      <c r="E18" s="33">
        <v>29.8</v>
      </c>
      <c r="F18" s="35">
        <v>7</v>
      </c>
      <c r="G18" s="35">
        <v>5</v>
      </c>
      <c r="H18" s="38">
        <v>840</v>
      </c>
      <c r="I18" s="39">
        <v>275</v>
      </c>
    </row>
    <row r="19" spans="1:12" ht="15.6" customHeight="1" x14ac:dyDescent="0.15">
      <c r="A19" s="31" t="s">
        <v>36</v>
      </c>
      <c r="B19" s="37">
        <v>10695</v>
      </c>
      <c r="C19" s="33">
        <v>138.9</v>
      </c>
      <c r="D19" s="38">
        <v>2176</v>
      </c>
      <c r="E19" s="33">
        <v>28.3</v>
      </c>
      <c r="F19" s="35">
        <v>8</v>
      </c>
      <c r="G19" s="35">
        <v>5</v>
      </c>
      <c r="H19" s="38">
        <v>885</v>
      </c>
      <c r="I19" s="39">
        <v>275</v>
      </c>
    </row>
    <row r="20" spans="1:12" ht="15.6" customHeight="1" x14ac:dyDescent="0.15">
      <c r="A20" s="31" t="s">
        <v>37</v>
      </c>
      <c r="B20" s="37">
        <v>11676</v>
      </c>
      <c r="C20" s="33">
        <v>778.4</v>
      </c>
      <c r="D20" s="38">
        <v>2138</v>
      </c>
      <c r="E20" s="33">
        <v>142.5</v>
      </c>
      <c r="F20" s="35">
        <v>3</v>
      </c>
      <c r="G20" s="35">
        <v>10</v>
      </c>
      <c r="H20" s="38">
        <v>831</v>
      </c>
      <c r="I20" s="39">
        <v>275</v>
      </c>
    </row>
    <row r="21" spans="1:12" ht="15.6" customHeight="1" x14ac:dyDescent="0.15">
      <c r="A21" s="31" t="s">
        <v>38</v>
      </c>
      <c r="B21" s="37">
        <v>18112</v>
      </c>
      <c r="C21" s="33">
        <v>355.1</v>
      </c>
      <c r="D21" s="38">
        <v>2127</v>
      </c>
      <c r="E21" s="33">
        <v>41.7</v>
      </c>
      <c r="F21" s="35">
        <v>8</v>
      </c>
      <c r="G21" s="35">
        <v>5</v>
      </c>
      <c r="H21" s="38">
        <v>891</v>
      </c>
      <c r="I21" s="39">
        <v>275</v>
      </c>
    </row>
    <row r="22" spans="1:12" ht="15.6" customHeight="1" x14ac:dyDescent="0.15">
      <c r="A22" s="31" t="s">
        <v>39</v>
      </c>
      <c r="B22" s="37">
        <v>10454</v>
      </c>
      <c r="C22" s="33">
        <v>134</v>
      </c>
      <c r="D22" s="38">
        <v>1925</v>
      </c>
      <c r="E22" s="33">
        <v>24.7</v>
      </c>
      <c r="F22" s="35">
        <v>8</v>
      </c>
      <c r="G22" s="35">
        <v>6</v>
      </c>
      <c r="H22" s="38">
        <v>813</v>
      </c>
      <c r="I22" s="39">
        <v>250</v>
      </c>
    </row>
    <row r="23" spans="1:12" ht="15.6" customHeight="1" x14ac:dyDescent="0.15">
      <c r="A23" s="31" t="s">
        <v>40</v>
      </c>
      <c r="B23" s="37">
        <v>32600</v>
      </c>
      <c r="C23" s="33">
        <v>211.7</v>
      </c>
      <c r="D23" s="38">
        <v>3494</v>
      </c>
      <c r="E23" s="33">
        <v>22.7</v>
      </c>
      <c r="F23" s="35">
        <v>10</v>
      </c>
      <c r="G23" s="35">
        <v>12</v>
      </c>
      <c r="H23" s="38">
        <v>680</v>
      </c>
      <c r="I23" s="39">
        <v>375</v>
      </c>
    </row>
    <row r="24" spans="1:12" ht="15.6" customHeight="1" x14ac:dyDescent="0.15">
      <c r="A24" s="31" t="s">
        <v>41</v>
      </c>
      <c r="B24" s="37">
        <v>14988</v>
      </c>
      <c r="C24" s="33">
        <v>129.19999999999999</v>
      </c>
      <c r="D24" s="38">
        <v>3034</v>
      </c>
      <c r="E24" s="33">
        <v>26.2</v>
      </c>
      <c r="F24" s="35">
        <v>8</v>
      </c>
      <c r="G24" s="35">
        <v>13</v>
      </c>
      <c r="H24" s="38">
        <v>782</v>
      </c>
      <c r="I24" s="39">
        <v>375</v>
      </c>
      <c r="L24" s="40"/>
    </row>
    <row r="25" spans="1:12" ht="15.6" customHeight="1" x14ac:dyDescent="0.15">
      <c r="A25" s="31" t="s">
        <v>42</v>
      </c>
      <c r="B25" s="37">
        <v>13345</v>
      </c>
      <c r="C25" s="33">
        <v>370.7</v>
      </c>
      <c r="D25" s="38">
        <v>2082</v>
      </c>
      <c r="E25" s="33">
        <v>57.8</v>
      </c>
      <c r="F25" s="35">
        <v>5</v>
      </c>
      <c r="G25" s="35">
        <v>7</v>
      </c>
      <c r="H25" s="38">
        <v>560</v>
      </c>
      <c r="I25" s="39">
        <v>395</v>
      </c>
    </row>
    <row r="26" spans="1:12" ht="15.6" customHeight="1" x14ac:dyDescent="0.15">
      <c r="A26" s="31" t="s">
        <v>43</v>
      </c>
      <c r="B26" s="37">
        <v>13219</v>
      </c>
      <c r="C26" s="33">
        <v>347.9</v>
      </c>
      <c r="D26" s="38">
        <v>1539</v>
      </c>
      <c r="E26" s="33">
        <v>40.5</v>
      </c>
      <c r="F26" s="35">
        <v>4</v>
      </c>
      <c r="G26" s="35">
        <v>8</v>
      </c>
      <c r="H26" s="38">
        <v>562</v>
      </c>
      <c r="I26" s="39">
        <v>375</v>
      </c>
    </row>
    <row r="27" spans="1:12" ht="15.6" customHeight="1" x14ac:dyDescent="0.15">
      <c r="A27" s="31" t="s">
        <v>44</v>
      </c>
      <c r="B27" s="37">
        <v>9761</v>
      </c>
      <c r="C27" s="33">
        <v>488.1</v>
      </c>
      <c r="D27" s="38">
        <v>2003</v>
      </c>
      <c r="E27" s="33">
        <v>100.2</v>
      </c>
      <c r="F27" s="35">
        <v>6</v>
      </c>
      <c r="G27" s="35">
        <v>7</v>
      </c>
      <c r="H27" s="38">
        <v>561</v>
      </c>
      <c r="I27" s="39">
        <v>375</v>
      </c>
    </row>
    <row r="28" spans="1:12" ht="15.6" customHeight="1" x14ac:dyDescent="0.15">
      <c r="A28" s="31" t="s">
        <v>45</v>
      </c>
      <c r="B28" s="37">
        <v>8478</v>
      </c>
      <c r="C28" s="33">
        <v>235.5</v>
      </c>
      <c r="D28" s="38">
        <v>1819</v>
      </c>
      <c r="E28" s="33">
        <v>50.5</v>
      </c>
      <c r="F28" s="35">
        <v>6</v>
      </c>
      <c r="G28" s="35">
        <v>6</v>
      </c>
      <c r="H28" s="38">
        <v>561</v>
      </c>
      <c r="I28" s="39">
        <v>375</v>
      </c>
    </row>
    <row r="29" spans="1:12" s="46" customFormat="1" ht="15.6" customHeight="1" x14ac:dyDescent="0.15">
      <c r="A29" s="41" t="s">
        <v>6</v>
      </c>
      <c r="B29" s="42">
        <f>SUM(B5:B28)</f>
        <v>408331</v>
      </c>
      <c r="C29" s="43">
        <v>84.2</v>
      </c>
      <c r="D29" s="42">
        <f>SUM(D5:D28)</f>
        <v>80198</v>
      </c>
      <c r="E29" s="43">
        <v>16.5</v>
      </c>
      <c r="F29" s="42">
        <f>SUM(F5:F28)</f>
        <v>262</v>
      </c>
      <c r="G29" s="42">
        <f>SUM(G5:G28)</f>
        <v>223</v>
      </c>
      <c r="H29" s="42">
        <f>SUM(H5:H28)</f>
        <v>20580</v>
      </c>
      <c r="I29" s="44">
        <f>SUM(I5:I28)</f>
        <v>7635</v>
      </c>
      <c r="J29" s="20"/>
      <c r="K29" s="45"/>
    </row>
    <row r="30" spans="1:12" s="46" customFormat="1" ht="11.25" customHeight="1" x14ac:dyDescent="0.15">
      <c r="A30" s="546" t="s">
        <v>46</v>
      </c>
      <c r="B30" s="546"/>
      <c r="C30" s="546"/>
      <c r="D30" s="546"/>
      <c r="E30" s="546"/>
      <c r="F30" s="546"/>
      <c r="G30" s="546"/>
      <c r="H30" s="546"/>
      <c r="I30" s="546"/>
    </row>
    <row r="31" spans="1:12" s="26" customFormat="1" ht="13.5" customHeight="1" x14ac:dyDescent="0.15">
      <c r="A31" s="47" t="s">
        <v>47</v>
      </c>
      <c r="B31" s="48"/>
      <c r="C31" s="49"/>
      <c r="D31" s="48"/>
      <c r="E31" s="49"/>
      <c r="F31" s="50"/>
      <c r="G31" s="50"/>
      <c r="H31" s="50"/>
      <c r="I31" s="51"/>
      <c r="J31" s="22"/>
    </row>
    <row r="32" spans="1:12" s="26" customFormat="1" ht="13.5" customHeight="1" x14ac:dyDescent="0.15">
      <c r="A32" s="47"/>
      <c r="B32" s="48"/>
      <c r="C32" s="49"/>
      <c r="D32" s="48"/>
      <c r="E32" s="49"/>
      <c r="F32" s="50"/>
      <c r="G32" s="50"/>
      <c r="H32" s="50"/>
      <c r="I32" s="51"/>
      <c r="J32" s="22"/>
    </row>
    <row r="34" spans="1:12" ht="17.25" customHeight="1" x14ac:dyDescent="0.2">
      <c r="A34" s="547" t="s">
        <v>48</v>
      </c>
      <c r="B34" s="547"/>
      <c r="C34" s="547"/>
      <c r="D34" s="547"/>
      <c r="E34" s="547"/>
      <c r="F34" s="547"/>
      <c r="G34" s="547"/>
      <c r="H34" s="547"/>
      <c r="I34" s="547"/>
    </row>
    <row r="35" spans="1:12" ht="17.25" customHeight="1" x14ac:dyDescent="0.15">
      <c r="A35" s="52" t="s">
        <v>9</v>
      </c>
      <c r="B35" s="23"/>
      <c r="C35" s="24"/>
      <c r="D35" s="23"/>
      <c r="E35" s="24"/>
      <c r="F35" s="22"/>
      <c r="G35" s="22"/>
      <c r="H35" s="52"/>
      <c r="I35" s="25" t="s">
        <v>49</v>
      </c>
    </row>
    <row r="36" spans="1:12" ht="17.25" customHeight="1" x14ac:dyDescent="0.15">
      <c r="A36" s="548" t="s">
        <v>11</v>
      </c>
      <c r="B36" s="549" t="s">
        <v>12</v>
      </c>
      <c r="C36" s="549"/>
      <c r="D36" s="549" t="s">
        <v>13</v>
      </c>
      <c r="E36" s="549"/>
      <c r="F36" s="549" t="s">
        <v>14</v>
      </c>
      <c r="G36" s="549"/>
      <c r="H36" s="550" t="s">
        <v>15</v>
      </c>
      <c r="I36" s="551" t="s">
        <v>50</v>
      </c>
    </row>
    <row r="37" spans="1:12" ht="25.5" customHeight="1" x14ac:dyDescent="0.15">
      <c r="A37" s="548"/>
      <c r="B37" s="53" t="s">
        <v>17</v>
      </c>
      <c r="C37" s="54" t="s">
        <v>18</v>
      </c>
      <c r="D37" s="53" t="s">
        <v>17</v>
      </c>
      <c r="E37" s="54" t="s">
        <v>18</v>
      </c>
      <c r="F37" s="55" t="s">
        <v>19</v>
      </c>
      <c r="G37" s="55" t="s">
        <v>20</v>
      </c>
      <c r="H37" s="549"/>
      <c r="I37" s="551"/>
    </row>
    <row r="38" spans="1:12" ht="15" customHeight="1" x14ac:dyDescent="0.15">
      <c r="A38" s="31" t="s">
        <v>51</v>
      </c>
      <c r="B38" s="32">
        <v>27015</v>
      </c>
      <c r="C38" s="33">
        <v>34.1</v>
      </c>
      <c r="D38" s="34">
        <v>8910</v>
      </c>
      <c r="E38" s="33">
        <v>11.3</v>
      </c>
      <c r="F38" s="35">
        <v>28</v>
      </c>
      <c r="G38" s="35">
        <v>32</v>
      </c>
      <c r="H38" s="35">
        <v>2244</v>
      </c>
      <c r="I38" s="56">
        <v>380</v>
      </c>
    </row>
    <row r="39" spans="1:12" ht="15" customHeight="1" x14ac:dyDescent="0.15">
      <c r="A39" s="31" t="s">
        <v>52</v>
      </c>
      <c r="B39" s="37">
        <v>60049</v>
      </c>
      <c r="C39" s="33">
        <v>176.6</v>
      </c>
      <c r="D39" s="38">
        <v>8630</v>
      </c>
      <c r="E39" s="33">
        <v>25.4</v>
      </c>
      <c r="F39" s="35">
        <v>15</v>
      </c>
      <c r="G39" s="35">
        <v>24</v>
      </c>
      <c r="H39" s="35">
        <v>1752</v>
      </c>
      <c r="I39" s="57" t="s">
        <v>53</v>
      </c>
    </row>
    <row r="40" spans="1:12" ht="15" customHeight="1" x14ac:dyDescent="0.15">
      <c r="A40" s="31" t="s">
        <v>54</v>
      </c>
      <c r="B40" s="37">
        <v>24730</v>
      </c>
      <c r="C40" s="33">
        <v>58.6</v>
      </c>
      <c r="D40" s="38">
        <v>5848</v>
      </c>
      <c r="E40" s="33">
        <v>13.9</v>
      </c>
      <c r="F40" s="35">
        <v>17</v>
      </c>
      <c r="G40" s="35">
        <v>19</v>
      </c>
      <c r="H40" s="35">
        <v>845</v>
      </c>
      <c r="I40" s="56">
        <v>380</v>
      </c>
    </row>
    <row r="41" spans="1:12" ht="15" customHeight="1" x14ac:dyDescent="0.15">
      <c r="A41" s="31" t="s">
        <v>55</v>
      </c>
      <c r="B41" s="37">
        <v>33008</v>
      </c>
      <c r="C41" s="33">
        <v>120.9</v>
      </c>
      <c r="D41" s="38">
        <v>4548</v>
      </c>
      <c r="E41" s="33">
        <v>16.7</v>
      </c>
      <c r="F41" s="35">
        <v>12</v>
      </c>
      <c r="G41" s="35">
        <v>12</v>
      </c>
      <c r="H41" s="35">
        <v>1044</v>
      </c>
      <c r="I41" s="56">
        <v>375</v>
      </c>
    </row>
    <row r="42" spans="1:12" ht="15" customHeight="1" x14ac:dyDescent="0.15">
      <c r="A42" s="31" t="s">
        <v>56</v>
      </c>
      <c r="B42" s="37">
        <v>20421</v>
      </c>
      <c r="C42" s="33">
        <v>61.1</v>
      </c>
      <c r="D42" s="38">
        <v>4196</v>
      </c>
      <c r="E42" s="33">
        <v>12.6</v>
      </c>
      <c r="F42" s="35">
        <v>13</v>
      </c>
      <c r="G42" s="35">
        <v>14</v>
      </c>
      <c r="H42" s="35">
        <v>1362</v>
      </c>
      <c r="I42" s="57" t="s">
        <v>53</v>
      </c>
    </row>
    <row r="43" spans="1:12" s="22" customFormat="1" ht="15" customHeight="1" x14ac:dyDescent="0.15">
      <c r="A43" s="31" t="s">
        <v>57</v>
      </c>
      <c r="B43" s="37">
        <v>16119</v>
      </c>
      <c r="C43" s="33">
        <v>447.8</v>
      </c>
      <c r="D43" s="38">
        <v>2512</v>
      </c>
      <c r="E43" s="33">
        <v>69.8</v>
      </c>
      <c r="F43" s="35">
        <v>4</v>
      </c>
      <c r="G43" s="35">
        <v>11</v>
      </c>
      <c r="H43" s="35">
        <v>653</v>
      </c>
      <c r="I43" s="56">
        <v>380</v>
      </c>
      <c r="K43" s="27"/>
      <c r="L43" s="27"/>
    </row>
    <row r="44" spans="1:12" s="22" customFormat="1" ht="15" customHeight="1" x14ac:dyDescent="0.15">
      <c r="A44" s="31" t="s">
        <v>58</v>
      </c>
      <c r="B44" s="37">
        <v>18293</v>
      </c>
      <c r="C44" s="33">
        <v>571.70000000000005</v>
      </c>
      <c r="D44" s="38">
        <v>2297</v>
      </c>
      <c r="E44" s="33">
        <v>71.8</v>
      </c>
      <c r="F44" s="35">
        <v>4</v>
      </c>
      <c r="G44" s="35">
        <v>9</v>
      </c>
      <c r="H44" s="35">
        <v>653</v>
      </c>
      <c r="I44" s="56">
        <v>275</v>
      </c>
      <c r="K44" s="27"/>
      <c r="L44" s="27"/>
    </row>
    <row r="45" spans="1:12" s="22" customFormat="1" ht="15" customHeight="1" x14ac:dyDescent="0.15">
      <c r="A45" s="31" t="s">
        <v>59</v>
      </c>
      <c r="B45" s="37">
        <v>19101</v>
      </c>
      <c r="C45" s="33">
        <v>289.39999999999998</v>
      </c>
      <c r="D45" s="38">
        <v>2626</v>
      </c>
      <c r="E45" s="33">
        <v>39.799999999999997</v>
      </c>
      <c r="F45" s="35">
        <v>4</v>
      </c>
      <c r="G45" s="35">
        <v>12</v>
      </c>
      <c r="H45" s="35">
        <v>650</v>
      </c>
      <c r="I45" s="56">
        <v>380</v>
      </c>
      <c r="K45" s="27"/>
      <c r="L45" s="27"/>
    </row>
    <row r="46" spans="1:12" s="22" customFormat="1" ht="15" customHeight="1" x14ac:dyDescent="0.15">
      <c r="A46" s="31" t="s">
        <v>60</v>
      </c>
      <c r="B46" s="37">
        <v>23941</v>
      </c>
      <c r="C46" s="33">
        <v>246.8</v>
      </c>
      <c r="D46" s="38">
        <v>3176</v>
      </c>
      <c r="E46" s="33">
        <v>32.700000000000003</v>
      </c>
      <c r="F46" s="35">
        <v>6</v>
      </c>
      <c r="G46" s="35">
        <v>16</v>
      </c>
      <c r="H46" s="35">
        <v>848</v>
      </c>
      <c r="I46" s="56">
        <v>380</v>
      </c>
      <c r="K46" s="27"/>
      <c r="L46" s="27"/>
    </row>
    <row r="47" spans="1:12" s="22" customFormat="1" ht="15" customHeight="1" x14ac:dyDescent="0.15">
      <c r="A47" s="31" t="s">
        <v>61</v>
      </c>
      <c r="B47" s="37">
        <v>32827</v>
      </c>
      <c r="C47" s="33">
        <v>186.5</v>
      </c>
      <c r="D47" s="38">
        <v>7377</v>
      </c>
      <c r="E47" s="33">
        <v>41.9</v>
      </c>
      <c r="F47" s="35">
        <v>8</v>
      </c>
      <c r="G47" s="35">
        <v>24</v>
      </c>
      <c r="H47" s="35">
        <v>2179</v>
      </c>
      <c r="I47" s="56">
        <v>425</v>
      </c>
      <c r="K47" s="27"/>
      <c r="L47" s="27"/>
    </row>
    <row r="48" spans="1:12" s="20" customFormat="1" ht="15" customHeight="1" x14ac:dyDescent="0.15">
      <c r="A48" s="58" t="s">
        <v>6</v>
      </c>
      <c r="B48" s="42">
        <v>275504</v>
      </c>
      <c r="C48" s="43">
        <v>107.3</v>
      </c>
      <c r="D48" s="42">
        <f>SUM(D38:D47)</f>
        <v>50120</v>
      </c>
      <c r="E48" s="43">
        <v>19.5</v>
      </c>
      <c r="F48" s="59">
        <f>SUM(F38:F47)</f>
        <v>111</v>
      </c>
      <c r="G48" s="59">
        <f>SUM(G38:G47)</f>
        <v>173</v>
      </c>
      <c r="H48" s="59">
        <f t="shared" ref="H48:I48" si="0">SUM(H38:H47)</f>
        <v>12230</v>
      </c>
      <c r="I48" s="60">
        <f t="shared" si="0"/>
        <v>2975</v>
      </c>
      <c r="K48" s="46"/>
      <c r="L48" s="46"/>
    </row>
    <row r="49" spans="1:12" s="22" customFormat="1" x14ac:dyDescent="0.15">
      <c r="A49" s="22" t="s">
        <v>62</v>
      </c>
      <c r="B49" s="61"/>
      <c r="C49" s="62"/>
      <c r="D49" s="61"/>
      <c r="E49" s="62"/>
      <c r="F49" s="63"/>
      <c r="G49" s="63"/>
      <c r="H49" s="63"/>
      <c r="I49" s="63"/>
      <c r="K49" s="27"/>
      <c r="L49" s="27"/>
    </row>
  </sheetData>
  <mergeCells count="15">
    <mergeCell ref="A1:I1"/>
    <mergeCell ref="A3:A4"/>
    <mergeCell ref="B3:C3"/>
    <mergeCell ref="D3:E3"/>
    <mergeCell ref="F3:G3"/>
    <mergeCell ref="H3:H4"/>
    <mergeCell ref="I3:I4"/>
    <mergeCell ref="A30:I30"/>
    <mergeCell ref="A34:I34"/>
    <mergeCell ref="A36:A37"/>
    <mergeCell ref="B36:C36"/>
    <mergeCell ref="D36:E36"/>
    <mergeCell ref="F36:G36"/>
    <mergeCell ref="H36:H37"/>
    <mergeCell ref="I36:I37"/>
  </mergeCells>
  <phoneticPr fontId="3"/>
  <printOptions horizontalCentered="1"/>
  <pageMargins left="0.78740157480314965" right="0.78740157480314965" top="0.78740157480314965" bottom="0.98425196850393704" header="0.23622047244094491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4"/>
  <sheetViews>
    <sheetView view="pageBreakPreview" zoomScaleNormal="100" zoomScaleSheetLayoutView="100" workbookViewId="0">
      <selection sqref="A1:L1"/>
    </sheetView>
  </sheetViews>
  <sheetFormatPr defaultColWidth="9" defaultRowHeight="15.75" customHeight="1" x14ac:dyDescent="0.15"/>
  <cols>
    <col min="1" max="1" width="15.875" style="66" customWidth="1"/>
    <col min="2" max="12" width="6.375" style="66" customWidth="1"/>
    <col min="13" max="21" width="7.125" style="66" customWidth="1"/>
    <col min="22" max="22" width="9.125" style="66" bestFit="1" customWidth="1"/>
    <col min="23" max="16384" width="9" style="66"/>
  </cols>
  <sheetData>
    <row r="1" spans="1:19" s="21" customFormat="1" ht="24" customHeight="1" x14ac:dyDescent="0.15">
      <c r="A1" s="552" t="s">
        <v>63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</row>
    <row r="2" spans="1:19" ht="18" customHeight="1" x14ac:dyDescent="0.15">
      <c r="A2" s="65" t="s">
        <v>64</v>
      </c>
      <c r="L2" s="25" t="s">
        <v>65</v>
      </c>
      <c r="N2" s="67"/>
      <c r="S2" s="26"/>
    </row>
    <row r="3" spans="1:19" ht="14.25" customHeight="1" x14ac:dyDescent="0.15">
      <c r="A3" s="548" t="s">
        <v>11</v>
      </c>
      <c r="B3" s="562" t="s">
        <v>66</v>
      </c>
      <c r="C3" s="553" t="s">
        <v>67</v>
      </c>
      <c r="D3" s="564" t="s">
        <v>68</v>
      </c>
      <c r="E3" s="565"/>
      <c r="F3" s="565"/>
      <c r="G3" s="565"/>
      <c r="H3" s="565"/>
      <c r="I3" s="566"/>
      <c r="J3" s="558" t="s">
        <v>69</v>
      </c>
      <c r="K3" s="560"/>
      <c r="L3" s="68" t="s">
        <v>70</v>
      </c>
    </row>
    <row r="4" spans="1:19" ht="14.25" customHeight="1" x14ac:dyDescent="0.15">
      <c r="A4" s="548"/>
      <c r="B4" s="563"/>
      <c r="C4" s="554"/>
      <c r="D4" s="68" t="s">
        <v>71</v>
      </c>
      <c r="E4" s="69" t="s">
        <v>72</v>
      </c>
      <c r="F4" s="68" t="s">
        <v>73</v>
      </c>
      <c r="G4" s="69" t="s">
        <v>74</v>
      </c>
      <c r="H4" s="68" t="s">
        <v>75</v>
      </c>
      <c r="I4" s="70" t="s">
        <v>76</v>
      </c>
      <c r="J4" s="71" t="s">
        <v>77</v>
      </c>
      <c r="K4" s="72" t="s">
        <v>78</v>
      </c>
      <c r="L4" s="72" t="s">
        <v>77</v>
      </c>
    </row>
    <row r="5" spans="1:19" s="78" customFormat="1" ht="14.25" customHeight="1" x14ac:dyDescent="0.15">
      <c r="A5" s="73" t="s">
        <v>79</v>
      </c>
      <c r="B5" s="74">
        <v>265</v>
      </c>
      <c r="C5" s="74">
        <v>5127</v>
      </c>
      <c r="D5" s="74">
        <v>803</v>
      </c>
      <c r="E5" s="74">
        <v>825</v>
      </c>
      <c r="F5" s="74">
        <v>840</v>
      </c>
      <c r="G5" s="74">
        <v>911</v>
      </c>
      <c r="H5" s="74">
        <v>901</v>
      </c>
      <c r="I5" s="75">
        <v>847</v>
      </c>
      <c r="J5" s="76">
        <v>441</v>
      </c>
      <c r="K5" s="74">
        <v>65</v>
      </c>
      <c r="L5" s="77">
        <v>46</v>
      </c>
    </row>
    <row r="6" spans="1:19" s="78" customFormat="1" ht="14.25" customHeight="1" x14ac:dyDescent="0.15">
      <c r="A6" s="73">
        <v>30</v>
      </c>
      <c r="B6" s="74">
        <v>260</v>
      </c>
      <c r="C6" s="74">
        <v>4970</v>
      </c>
      <c r="D6" s="79">
        <v>686</v>
      </c>
      <c r="E6" s="80">
        <v>806</v>
      </c>
      <c r="F6" s="79">
        <v>827</v>
      </c>
      <c r="G6" s="79">
        <v>843</v>
      </c>
      <c r="H6" s="79">
        <v>906</v>
      </c>
      <c r="I6" s="81">
        <v>902</v>
      </c>
      <c r="J6" s="76">
        <v>440</v>
      </c>
      <c r="K6" s="74">
        <v>62</v>
      </c>
      <c r="L6" s="77">
        <v>46</v>
      </c>
    </row>
    <row r="7" spans="1:19" s="78" customFormat="1" ht="14.25" customHeight="1" x14ac:dyDescent="0.15">
      <c r="A7" s="82" t="s">
        <v>80</v>
      </c>
      <c r="B7" s="83">
        <v>259</v>
      </c>
      <c r="C7" s="83">
        <v>4851</v>
      </c>
      <c r="D7" s="84">
        <v>782</v>
      </c>
      <c r="E7" s="85">
        <v>687</v>
      </c>
      <c r="F7" s="84">
        <v>805</v>
      </c>
      <c r="G7" s="84">
        <v>823</v>
      </c>
      <c r="H7" s="84">
        <v>844</v>
      </c>
      <c r="I7" s="86">
        <v>910</v>
      </c>
      <c r="J7" s="87">
        <v>424</v>
      </c>
      <c r="K7" s="83">
        <v>53</v>
      </c>
      <c r="L7" s="88">
        <v>43</v>
      </c>
    </row>
    <row r="8" spans="1:19" ht="14.25" customHeight="1" x14ac:dyDescent="0.15">
      <c r="A8" s="89" t="s">
        <v>21</v>
      </c>
      <c r="B8" s="74">
        <v>17</v>
      </c>
      <c r="C8" s="74">
        <v>358</v>
      </c>
      <c r="D8" s="79">
        <v>56</v>
      </c>
      <c r="E8" s="80">
        <v>47</v>
      </c>
      <c r="F8" s="79">
        <v>68</v>
      </c>
      <c r="G8" s="79">
        <v>66</v>
      </c>
      <c r="H8" s="79">
        <v>61</v>
      </c>
      <c r="I8" s="81">
        <v>60</v>
      </c>
      <c r="J8" s="76">
        <v>25</v>
      </c>
      <c r="K8" s="74">
        <v>3</v>
      </c>
      <c r="L8" s="77">
        <v>1</v>
      </c>
    </row>
    <row r="9" spans="1:19" ht="14.25" customHeight="1" x14ac:dyDescent="0.15">
      <c r="A9" s="89" t="s">
        <v>23</v>
      </c>
      <c r="B9" s="74">
        <v>29</v>
      </c>
      <c r="C9" s="74">
        <v>766</v>
      </c>
      <c r="D9" s="79">
        <v>144</v>
      </c>
      <c r="E9" s="80">
        <v>125</v>
      </c>
      <c r="F9" s="79">
        <v>103</v>
      </c>
      <c r="G9" s="79">
        <v>128</v>
      </c>
      <c r="H9" s="79">
        <v>148</v>
      </c>
      <c r="I9" s="81">
        <v>119</v>
      </c>
      <c r="J9" s="76">
        <v>45</v>
      </c>
      <c r="K9" s="74">
        <v>7</v>
      </c>
      <c r="L9" s="77">
        <v>2</v>
      </c>
    </row>
    <row r="10" spans="1:19" ht="14.25" customHeight="1" x14ac:dyDescent="0.15">
      <c r="A10" s="89" t="s">
        <v>24</v>
      </c>
      <c r="B10" s="74">
        <v>10</v>
      </c>
      <c r="C10" s="74">
        <v>206</v>
      </c>
      <c r="D10" s="79">
        <v>33</v>
      </c>
      <c r="E10" s="80">
        <v>32</v>
      </c>
      <c r="F10" s="79">
        <v>30</v>
      </c>
      <c r="G10" s="79">
        <v>31</v>
      </c>
      <c r="H10" s="79">
        <v>40</v>
      </c>
      <c r="I10" s="81">
        <v>40</v>
      </c>
      <c r="J10" s="76">
        <v>16</v>
      </c>
      <c r="K10" s="74">
        <v>1</v>
      </c>
      <c r="L10" s="77">
        <v>1</v>
      </c>
    </row>
    <row r="11" spans="1:19" ht="14.25" customHeight="1" x14ac:dyDescent="0.15">
      <c r="A11" s="89" t="s">
        <v>25</v>
      </c>
      <c r="B11" s="74">
        <v>16</v>
      </c>
      <c r="C11" s="74">
        <v>395</v>
      </c>
      <c r="D11" s="79">
        <v>70</v>
      </c>
      <c r="E11" s="80">
        <v>59</v>
      </c>
      <c r="F11" s="79">
        <v>67</v>
      </c>
      <c r="G11" s="79">
        <v>57</v>
      </c>
      <c r="H11" s="79">
        <v>65</v>
      </c>
      <c r="I11" s="81">
        <v>77</v>
      </c>
      <c r="J11" s="76">
        <v>24</v>
      </c>
      <c r="K11" s="74">
        <v>4</v>
      </c>
      <c r="L11" s="77">
        <v>1</v>
      </c>
    </row>
    <row r="12" spans="1:19" ht="14.25" customHeight="1" x14ac:dyDescent="0.15">
      <c r="A12" s="89" t="s">
        <v>26</v>
      </c>
      <c r="B12" s="74">
        <v>16</v>
      </c>
      <c r="C12" s="74">
        <v>341</v>
      </c>
      <c r="D12" s="79">
        <v>41</v>
      </c>
      <c r="E12" s="80">
        <v>49</v>
      </c>
      <c r="F12" s="79">
        <v>63</v>
      </c>
      <c r="G12" s="79">
        <v>55</v>
      </c>
      <c r="H12" s="79">
        <v>54</v>
      </c>
      <c r="I12" s="81">
        <v>79</v>
      </c>
      <c r="J12" s="76">
        <v>24</v>
      </c>
      <c r="K12" s="74">
        <v>3</v>
      </c>
      <c r="L12" s="77">
        <v>1</v>
      </c>
    </row>
    <row r="13" spans="1:19" ht="14.25" customHeight="1" x14ac:dyDescent="0.15">
      <c r="A13" s="89" t="s">
        <v>27</v>
      </c>
      <c r="B13" s="74">
        <v>7</v>
      </c>
      <c r="C13" s="74">
        <v>69</v>
      </c>
      <c r="D13" s="79">
        <v>7</v>
      </c>
      <c r="E13" s="80">
        <v>11</v>
      </c>
      <c r="F13" s="79">
        <v>16</v>
      </c>
      <c r="G13" s="79">
        <v>9</v>
      </c>
      <c r="H13" s="79">
        <v>14</v>
      </c>
      <c r="I13" s="81">
        <v>12</v>
      </c>
      <c r="J13" s="76">
        <v>12</v>
      </c>
      <c r="K13" s="74">
        <v>1</v>
      </c>
      <c r="L13" s="77">
        <v>3</v>
      </c>
    </row>
    <row r="14" spans="1:19" ht="14.25" customHeight="1" x14ac:dyDescent="0.15">
      <c r="A14" s="89" t="s">
        <v>28</v>
      </c>
      <c r="B14" s="74">
        <v>9</v>
      </c>
      <c r="C14" s="74">
        <v>149</v>
      </c>
      <c r="D14" s="79">
        <v>20</v>
      </c>
      <c r="E14" s="80">
        <v>27</v>
      </c>
      <c r="F14" s="79">
        <v>28</v>
      </c>
      <c r="G14" s="79">
        <v>22</v>
      </c>
      <c r="H14" s="79">
        <v>32</v>
      </c>
      <c r="I14" s="81">
        <v>20</v>
      </c>
      <c r="J14" s="76">
        <v>15</v>
      </c>
      <c r="K14" s="74">
        <v>1</v>
      </c>
      <c r="L14" s="77">
        <v>3</v>
      </c>
    </row>
    <row r="15" spans="1:19" ht="14.25" customHeight="1" x14ac:dyDescent="0.15">
      <c r="A15" s="89" t="s">
        <v>29</v>
      </c>
      <c r="B15" s="74">
        <v>10</v>
      </c>
      <c r="C15" s="74">
        <v>197</v>
      </c>
      <c r="D15" s="79">
        <v>25</v>
      </c>
      <c r="E15" s="80">
        <v>29</v>
      </c>
      <c r="F15" s="79">
        <v>34</v>
      </c>
      <c r="G15" s="79">
        <v>39</v>
      </c>
      <c r="H15" s="79">
        <v>35</v>
      </c>
      <c r="I15" s="81">
        <v>35</v>
      </c>
      <c r="J15" s="76">
        <v>18</v>
      </c>
      <c r="K15" s="74">
        <v>3</v>
      </c>
      <c r="L15" s="77">
        <v>3</v>
      </c>
    </row>
    <row r="16" spans="1:19" ht="14.25" customHeight="1" x14ac:dyDescent="0.15">
      <c r="A16" s="89" t="s">
        <v>30</v>
      </c>
      <c r="B16" s="74">
        <v>3</v>
      </c>
      <c r="C16" s="74">
        <v>19</v>
      </c>
      <c r="D16" s="79">
        <v>5</v>
      </c>
      <c r="E16" s="80">
        <v>3</v>
      </c>
      <c r="F16" s="79">
        <v>3</v>
      </c>
      <c r="G16" s="79">
        <v>3</v>
      </c>
      <c r="H16" s="79">
        <v>2</v>
      </c>
      <c r="I16" s="81">
        <v>3</v>
      </c>
      <c r="J16" s="76">
        <v>8</v>
      </c>
      <c r="K16" s="74">
        <v>1</v>
      </c>
      <c r="L16" s="77">
        <v>2</v>
      </c>
    </row>
    <row r="17" spans="1:22" ht="14.25" customHeight="1" x14ac:dyDescent="0.15">
      <c r="A17" s="89" t="s">
        <v>31</v>
      </c>
      <c r="B17" s="74">
        <v>24</v>
      </c>
      <c r="C17" s="74">
        <v>643</v>
      </c>
      <c r="D17" s="79">
        <v>121</v>
      </c>
      <c r="E17" s="80">
        <v>85</v>
      </c>
      <c r="F17" s="79">
        <v>101</v>
      </c>
      <c r="G17" s="79">
        <v>108</v>
      </c>
      <c r="H17" s="79">
        <v>108</v>
      </c>
      <c r="I17" s="81">
        <v>120</v>
      </c>
      <c r="J17" s="76">
        <v>40</v>
      </c>
      <c r="K17" s="74">
        <v>5</v>
      </c>
      <c r="L17" s="77">
        <v>3</v>
      </c>
    </row>
    <row r="18" spans="1:22" ht="14.25" customHeight="1" x14ac:dyDescent="0.15">
      <c r="A18" s="89" t="s">
        <v>32</v>
      </c>
      <c r="B18" s="74">
        <v>21</v>
      </c>
      <c r="C18" s="74">
        <v>479</v>
      </c>
      <c r="D18" s="79">
        <v>77</v>
      </c>
      <c r="E18" s="80">
        <v>56</v>
      </c>
      <c r="F18" s="79">
        <v>75</v>
      </c>
      <c r="G18" s="79">
        <v>88</v>
      </c>
      <c r="H18" s="79">
        <v>93</v>
      </c>
      <c r="I18" s="81">
        <v>90</v>
      </c>
      <c r="J18" s="76">
        <v>31</v>
      </c>
      <c r="K18" s="74">
        <v>5</v>
      </c>
      <c r="L18" s="77">
        <v>1</v>
      </c>
    </row>
    <row r="19" spans="1:22" ht="14.25" customHeight="1" x14ac:dyDescent="0.15">
      <c r="A19" s="89" t="s">
        <v>33</v>
      </c>
      <c r="B19" s="74">
        <v>21</v>
      </c>
      <c r="C19" s="74">
        <v>457</v>
      </c>
      <c r="D19" s="79">
        <v>78</v>
      </c>
      <c r="E19" s="80">
        <v>60</v>
      </c>
      <c r="F19" s="79">
        <v>91</v>
      </c>
      <c r="G19" s="79">
        <v>81</v>
      </c>
      <c r="H19" s="79">
        <v>74</v>
      </c>
      <c r="I19" s="81">
        <v>73</v>
      </c>
      <c r="J19" s="76">
        <v>29</v>
      </c>
      <c r="K19" s="74">
        <v>4</v>
      </c>
      <c r="L19" s="77">
        <v>2</v>
      </c>
    </row>
    <row r="20" spans="1:22" ht="14.25" customHeight="1" x14ac:dyDescent="0.15">
      <c r="A20" s="89" t="s">
        <v>34</v>
      </c>
      <c r="B20" s="74">
        <v>7</v>
      </c>
      <c r="C20" s="74">
        <v>75</v>
      </c>
      <c r="D20" s="79">
        <v>9</v>
      </c>
      <c r="E20" s="80">
        <v>7</v>
      </c>
      <c r="F20" s="79">
        <v>11</v>
      </c>
      <c r="G20" s="79">
        <v>17</v>
      </c>
      <c r="H20" s="79">
        <v>13</v>
      </c>
      <c r="I20" s="81">
        <v>18</v>
      </c>
      <c r="J20" s="76">
        <v>12</v>
      </c>
      <c r="K20" s="79" t="s">
        <v>81</v>
      </c>
      <c r="L20" s="77">
        <v>2</v>
      </c>
    </row>
    <row r="21" spans="1:22" ht="14.25" customHeight="1" x14ac:dyDescent="0.15">
      <c r="A21" s="89" t="s">
        <v>35</v>
      </c>
      <c r="B21" s="74">
        <v>7</v>
      </c>
      <c r="C21" s="74">
        <v>76</v>
      </c>
      <c r="D21" s="79">
        <v>10</v>
      </c>
      <c r="E21" s="80">
        <v>13</v>
      </c>
      <c r="F21" s="79">
        <v>19</v>
      </c>
      <c r="G21" s="79">
        <v>9</v>
      </c>
      <c r="H21" s="79">
        <v>12</v>
      </c>
      <c r="I21" s="81">
        <v>13</v>
      </c>
      <c r="J21" s="76">
        <v>11</v>
      </c>
      <c r="K21" s="74">
        <v>1</v>
      </c>
      <c r="L21" s="77">
        <v>2</v>
      </c>
    </row>
    <row r="22" spans="1:22" ht="14.25" customHeight="1" x14ac:dyDescent="0.15">
      <c r="A22" s="89" t="s">
        <v>36</v>
      </c>
      <c r="B22" s="74">
        <v>8</v>
      </c>
      <c r="C22" s="74">
        <v>77</v>
      </c>
      <c r="D22" s="79">
        <v>12</v>
      </c>
      <c r="E22" s="80">
        <v>9</v>
      </c>
      <c r="F22" s="79">
        <v>14</v>
      </c>
      <c r="G22" s="79">
        <v>14</v>
      </c>
      <c r="H22" s="79">
        <v>10</v>
      </c>
      <c r="I22" s="81">
        <v>18</v>
      </c>
      <c r="J22" s="76">
        <v>15</v>
      </c>
      <c r="K22" s="74">
        <v>1</v>
      </c>
      <c r="L22" s="77">
        <v>2</v>
      </c>
    </row>
    <row r="23" spans="1:22" ht="14.25" customHeight="1" x14ac:dyDescent="0.15">
      <c r="A23" s="89" t="s">
        <v>37</v>
      </c>
      <c r="B23" s="74">
        <v>3</v>
      </c>
      <c r="C23" s="74">
        <v>15</v>
      </c>
      <c r="D23" s="79">
        <v>2</v>
      </c>
      <c r="E23" s="80">
        <v>1</v>
      </c>
      <c r="F23" s="79">
        <v>3</v>
      </c>
      <c r="G23" s="79">
        <v>1</v>
      </c>
      <c r="H23" s="79">
        <v>2</v>
      </c>
      <c r="I23" s="81">
        <v>6</v>
      </c>
      <c r="J23" s="76">
        <v>8</v>
      </c>
      <c r="K23" s="74">
        <v>1</v>
      </c>
      <c r="L23" s="77">
        <v>1</v>
      </c>
    </row>
    <row r="24" spans="1:22" ht="14.25" customHeight="1" x14ac:dyDescent="0.15">
      <c r="A24" s="89" t="s">
        <v>38</v>
      </c>
      <c r="B24" s="74">
        <v>7</v>
      </c>
      <c r="C24" s="74">
        <v>51</v>
      </c>
      <c r="D24" s="79">
        <v>6</v>
      </c>
      <c r="E24" s="80">
        <v>8</v>
      </c>
      <c r="F24" s="79">
        <v>5</v>
      </c>
      <c r="G24" s="79">
        <v>10</v>
      </c>
      <c r="H24" s="79">
        <v>11</v>
      </c>
      <c r="I24" s="81">
        <v>11</v>
      </c>
      <c r="J24" s="76">
        <v>11</v>
      </c>
      <c r="K24" s="74">
        <v>1</v>
      </c>
      <c r="L24" s="77">
        <v>2</v>
      </c>
    </row>
    <row r="25" spans="1:22" ht="14.25" customHeight="1" x14ac:dyDescent="0.15">
      <c r="A25" s="89" t="s">
        <v>39</v>
      </c>
      <c r="B25" s="74">
        <v>8</v>
      </c>
      <c r="C25" s="74">
        <v>78</v>
      </c>
      <c r="D25" s="79">
        <v>14</v>
      </c>
      <c r="E25" s="80">
        <v>11</v>
      </c>
      <c r="F25" s="79">
        <v>16</v>
      </c>
      <c r="G25" s="79">
        <v>16</v>
      </c>
      <c r="H25" s="79">
        <v>11</v>
      </c>
      <c r="I25" s="81">
        <v>10</v>
      </c>
      <c r="J25" s="76">
        <v>12</v>
      </c>
      <c r="K25" s="74">
        <v>1</v>
      </c>
      <c r="L25" s="77">
        <v>1</v>
      </c>
    </row>
    <row r="26" spans="1:22" ht="14.25" customHeight="1" x14ac:dyDescent="0.15">
      <c r="A26" s="89" t="s">
        <v>40</v>
      </c>
      <c r="B26" s="74">
        <v>10</v>
      </c>
      <c r="C26" s="74">
        <v>154</v>
      </c>
      <c r="D26" s="79">
        <v>23</v>
      </c>
      <c r="E26" s="80">
        <v>25</v>
      </c>
      <c r="F26" s="79">
        <v>22</v>
      </c>
      <c r="G26" s="79">
        <v>21</v>
      </c>
      <c r="H26" s="79">
        <v>23</v>
      </c>
      <c r="I26" s="81">
        <v>40</v>
      </c>
      <c r="J26" s="76">
        <v>17</v>
      </c>
      <c r="K26" s="74">
        <v>4</v>
      </c>
      <c r="L26" s="77">
        <v>3</v>
      </c>
    </row>
    <row r="27" spans="1:22" ht="14.25" customHeight="1" x14ac:dyDescent="0.15">
      <c r="A27" s="89" t="s">
        <v>41</v>
      </c>
      <c r="B27" s="74">
        <v>16</v>
      </c>
      <c r="C27" s="74">
        <v>9</v>
      </c>
      <c r="D27" s="79">
        <v>19</v>
      </c>
      <c r="E27" s="80">
        <v>9</v>
      </c>
      <c r="F27" s="79">
        <v>19</v>
      </c>
      <c r="G27" s="79">
        <v>23</v>
      </c>
      <c r="H27" s="79">
        <v>18</v>
      </c>
      <c r="I27" s="81">
        <v>31</v>
      </c>
      <c r="J27" s="76">
        <v>16</v>
      </c>
      <c r="K27" s="74">
        <v>2</v>
      </c>
      <c r="L27" s="77">
        <v>2</v>
      </c>
    </row>
    <row r="28" spans="1:22" ht="14.25" customHeight="1" x14ac:dyDescent="0.15">
      <c r="A28" s="89" t="s">
        <v>42</v>
      </c>
      <c r="B28" s="74">
        <v>5</v>
      </c>
      <c r="C28" s="74">
        <v>36</v>
      </c>
      <c r="D28" s="79">
        <v>8</v>
      </c>
      <c r="E28" s="80">
        <v>1</v>
      </c>
      <c r="F28" s="79">
        <v>6</v>
      </c>
      <c r="G28" s="79">
        <v>5</v>
      </c>
      <c r="H28" s="79">
        <v>6</v>
      </c>
      <c r="I28" s="81">
        <v>10</v>
      </c>
      <c r="J28" s="76">
        <v>10</v>
      </c>
      <c r="K28" s="79">
        <v>1</v>
      </c>
      <c r="L28" s="77">
        <v>1</v>
      </c>
    </row>
    <row r="29" spans="1:22" ht="14.25" customHeight="1" x14ac:dyDescent="0.15">
      <c r="A29" s="89" t="s">
        <v>43</v>
      </c>
      <c r="B29" s="74">
        <v>4</v>
      </c>
      <c r="C29" s="74">
        <v>38</v>
      </c>
      <c r="D29" s="79">
        <v>3</v>
      </c>
      <c r="E29" s="80">
        <v>10</v>
      </c>
      <c r="F29" s="79">
        <v>2</v>
      </c>
      <c r="G29" s="79">
        <v>9</v>
      </c>
      <c r="H29" s="79">
        <v>6</v>
      </c>
      <c r="I29" s="81">
        <v>8</v>
      </c>
      <c r="J29" s="76">
        <v>8</v>
      </c>
      <c r="K29" s="74">
        <v>1</v>
      </c>
      <c r="L29" s="77">
        <v>1</v>
      </c>
    </row>
    <row r="30" spans="1:22" ht="14.25" customHeight="1" x14ac:dyDescent="0.15">
      <c r="A30" s="89" t="s">
        <v>44</v>
      </c>
      <c r="B30" s="74">
        <v>3</v>
      </c>
      <c r="C30" s="74">
        <v>20</v>
      </c>
      <c r="D30" s="79">
        <v>0</v>
      </c>
      <c r="E30" s="80">
        <v>3</v>
      </c>
      <c r="F30" s="79">
        <v>7</v>
      </c>
      <c r="G30" s="79">
        <v>3</v>
      </c>
      <c r="H30" s="79">
        <v>4</v>
      </c>
      <c r="I30" s="81">
        <v>3</v>
      </c>
      <c r="J30" s="76">
        <v>7</v>
      </c>
      <c r="K30" s="79">
        <v>1</v>
      </c>
      <c r="L30" s="77">
        <v>1</v>
      </c>
    </row>
    <row r="31" spans="1:22" ht="14.25" customHeight="1" x14ac:dyDescent="0.15">
      <c r="A31" s="90" t="s">
        <v>45</v>
      </c>
      <c r="B31" s="91">
        <v>6</v>
      </c>
      <c r="C31" s="91">
        <v>36</v>
      </c>
      <c r="D31" s="92">
        <v>3</v>
      </c>
      <c r="E31" s="93">
        <v>7</v>
      </c>
      <c r="F31" s="92">
        <v>2</v>
      </c>
      <c r="G31" s="92">
        <v>8</v>
      </c>
      <c r="H31" s="92">
        <v>2</v>
      </c>
      <c r="I31" s="94">
        <v>14</v>
      </c>
      <c r="J31" s="95">
        <v>10</v>
      </c>
      <c r="K31" s="91">
        <v>1</v>
      </c>
      <c r="L31" s="96">
        <v>2</v>
      </c>
    </row>
    <row r="32" spans="1:22" ht="18.75" customHeight="1" x14ac:dyDescent="0.15">
      <c r="A32" s="97" t="s">
        <v>82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9"/>
      <c r="N32" s="99"/>
      <c r="O32" s="99"/>
      <c r="P32" s="99"/>
      <c r="Q32" s="99"/>
      <c r="R32" s="99"/>
      <c r="S32" s="99"/>
      <c r="T32" s="99"/>
      <c r="U32" s="99"/>
      <c r="V32" s="100"/>
    </row>
    <row r="33" spans="1:22" ht="14.25" x14ac:dyDescent="0.15">
      <c r="A33" s="97" t="s">
        <v>83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00"/>
    </row>
    <row r="34" spans="1:22" ht="14.25" x14ac:dyDescent="0.15">
      <c r="A34" s="101" t="s">
        <v>84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100"/>
    </row>
    <row r="35" spans="1:22" ht="14.25" x14ac:dyDescent="0.15">
      <c r="A35" s="101" t="s">
        <v>85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0"/>
    </row>
    <row r="36" spans="1:22" ht="12" customHeight="1" x14ac:dyDescent="0.15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3"/>
      <c r="O36" s="103"/>
      <c r="P36" s="103"/>
      <c r="Q36" s="103"/>
      <c r="R36" s="102"/>
      <c r="S36" s="102"/>
      <c r="T36" s="102"/>
      <c r="U36" s="102"/>
    </row>
    <row r="37" spans="1:22" ht="18" customHeight="1" x14ac:dyDescent="0.15">
      <c r="A37" s="65" t="s">
        <v>86</v>
      </c>
      <c r="I37" s="104" t="s">
        <v>87</v>
      </c>
      <c r="J37" s="67"/>
      <c r="K37" s="67"/>
      <c r="L37" s="67"/>
      <c r="M37" s="67"/>
      <c r="R37" s="67"/>
      <c r="S37" s="17"/>
      <c r="T37" s="67"/>
    </row>
    <row r="38" spans="1:22" ht="14.25" customHeight="1" x14ac:dyDescent="0.15">
      <c r="A38" s="548" t="s">
        <v>11</v>
      </c>
      <c r="B38" s="553" t="s">
        <v>66</v>
      </c>
      <c r="C38" s="555" t="s">
        <v>88</v>
      </c>
      <c r="D38" s="557" t="s">
        <v>89</v>
      </c>
      <c r="E38" s="558"/>
      <c r="F38" s="559"/>
      <c r="G38" s="560" t="s">
        <v>69</v>
      </c>
      <c r="H38" s="561"/>
      <c r="I38" s="68" t="s">
        <v>70</v>
      </c>
      <c r="J38" s="67"/>
    </row>
    <row r="39" spans="1:22" ht="14.25" customHeight="1" x14ac:dyDescent="0.15">
      <c r="A39" s="548"/>
      <c r="B39" s="554"/>
      <c r="C39" s="556"/>
      <c r="D39" s="69" t="s">
        <v>90</v>
      </c>
      <c r="E39" s="69" t="s">
        <v>72</v>
      </c>
      <c r="F39" s="105" t="s">
        <v>73</v>
      </c>
      <c r="G39" s="106" t="s">
        <v>77</v>
      </c>
      <c r="H39" s="69" t="s">
        <v>78</v>
      </c>
      <c r="I39" s="68" t="s">
        <v>77</v>
      </c>
      <c r="J39" s="67"/>
    </row>
    <row r="40" spans="1:22" ht="14.25" customHeight="1" x14ac:dyDescent="0.15">
      <c r="A40" s="73" t="s">
        <v>91</v>
      </c>
      <c r="B40" s="107">
        <v>112</v>
      </c>
      <c r="C40" s="107">
        <v>2640</v>
      </c>
      <c r="D40" s="108">
        <v>874</v>
      </c>
      <c r="E40" s="107">
        <v>876</v>
      </c>
      <c r="F40" s="109">
        <v>890</v>
      </c>
      <c r="G40" s="110">
        <v>254</v>
      </c>
      <c r="H40" s="107">
        <v>29</v>
      </c>
      <c r="I40" s="108">
        <v>13</v>
      </c>
      <c r="J40" s="67"/>
    </row>
    <row r="41" spans="1:22" s="78" customFormat="1" ht="14.25" customHeight="1" x14ac:dyDescent="0.15">
      <c r="A41" s="73">
        <v>30</v>
      </c>
      <c r="B41" s="107">
        <v>111</v>
      </c>
      <c r="C41" s="107">
        <v>2575</v>
      </c>
      <c r="D41" s="108">
        <v>822</v>
      </c>
      <c r="E41" s="107">
        <v>875</v>
      </c>
      <c r="F41" s="109">
        <v>878</v>
      </c>
      <c r="G41" s="110">
        <v>245</v>
      </c>
      <c r="H41" s="107">
        <v>31</v>
      </c>
      <c r="I41" s="108">
        <v>13</v>
      </c>
      <c r="J41" s="111"/>
    </row>
    <row r="42" spans="1:22" s="78" customFormat="1" ht="14.25" customHeight="1" x14ac:dyDescent="0.15">
      <c r="A42" s="82" t="s">
        <v>80</v>
      </c>
      <c r="B42" s="112">
        <v>111</v>
      </c>
      <c r="C42" s="112">
        <v>2568</v>
      </c>
      <c r="D42" s="113">
        <v>872</v>
      </c>
      <c r="E42" s="112">
        <v>824</v>
      </c>
      <c r="F42" s="114">
        <v>872</v>
      </c>
      <c r="G42" s="115">
        <v>242</v>
      </c>
      <c r="H42" s="112">
        <v>30</v>
      </c>
      <c r="I42" s="113">
        <v>12</v>
      </c>
      <c r="J42" s="111"/>
    </row>
    <row r="43" spans="1:22" ht="14.25" customHeight="1" x14ac:dyDescent="0.15">
      <c r="A43" s="31" t="s">
        <v>51</v>
      </c>
      <c r="B43" s="107">
        <v>28</v>
      </c>
      <c r="C43" s="107">
        <v>792</v>
      </c>
      <c r="D43" s="108">
        <v>279</v>
      </c>
      <c r="E43" s="107">
        <v>236</v>
      </c>
      <c r="F43" s="109">
        <v>277</v>
      </c>
      <c r="G43" s="110">
        <v>59</v>
      </c>
      <c r="H43" s="107">
        <v>7</v>
      </c>
      <c r="I43" s="108">
        <v>2</v>
      </c>
      <c r="J43" s="67"/>
    </row>
    <row r="44" spans="1:22" ht="14.25" customHeight="1" x14ac:dyDescent="0.15">
      <c r="A44" s="31" t="s">
        <v>52</v>
      </c>
      <c r="B44" s="107">
        <v>15</v>
      </c>
      <c r="C44" s="107">
        <v>340</v>
      </c>
      <c r="D44" s="108">
        <v>106</v>
      </c>
      <c r="E44" s="107">
        <v>122</v>
      </c>
      <c r="F44" s="109">
        <v>112</v>
      </c>
      <c r="G44" s="110">
        <v>32</v>
      </c>
      <c r="H44" s="107">
        <v>2</v>
      </c>
      <c r="I44" s="108">
        <v>1</v>
      </c>
      <c r="J44" s="67"/>
    </row>
    <row r="45" spans="1:22" ht="14.25" customHeight="1" x14ac:dyDescent="0.15">
      <c r="A45" s="31" t="s">
        <v>54</v>
      </c>
      <c r="B45" s="107">
        <v>17</v>
      </c>
      <c r="C45" s="107">
        <v>422</v>
      </c>
      <c r="D45" s="108">
        <v>156</v>
      </c>
      <c r="E45" s="107">
        <v>119</v>
      </c>
      <c r="F45" s="109">
        <v>147</v>
      </c>
      <c r="G45" s="110">
        <v>32</v>
      </c>
      <c r="H45" s="107">
        <v>4</v>
      </c>
      <c r="I45" s="108">
        <v>1</v>
      </c>
      <c r="J45" s="67"/>
    </row>
    <row r="46" spans="1:22" ht="14.25" customHeight="1" x14ac:dyDescent="0.15">
      <c r="A46" s="31" t="s">
        <v>55</v>
      </c>
      <c r="B46" s="107">
        <v>12</v>
      </c>
      <c r="C46" s="107">
        <v>273</v>
      </c>
      <c r="D46" s="108">
        <v>82</v>
      </c>
      <c r="E46" s="107">
        <v>104</v>
      </c>
      <c r="F46" s="109">
        <v>87</v>
      </c>
      <c r="G46" s="110">
        <v>26</v>
      </c>
      <c r="H46" s="107">
        <v>1</v>
      </c>
      <c r="I46" s="108">
        <v>1</v>
      </c>
      <c r="J46" s="67"/>
    </row>
    <row r="47" spans="1:22" ht="14.25" customHeight="1" x14ac:dyDescent="0.15">
      <c r="A47" s="31" t="s">
        <v>56</v>
      </c>
      <c r="B47" s="107">
        <v>13</v>
      </c>
      <c r="C47" s="107">
        <v>334</v>
      </c>
      <c r="D47" s="108">
        <v>132</v>
      </c>
      <c r="E47" s="107">
        <v>96</v>
      </c>
      <c r="F47" s="109">
        <v>106</v>
      </c>
      <c r="G47" s="110">
        <v>27</v>
      </c>
      <c r="H47" s="107">
        <v>3</v>
      </c>
      <c r="I47" s="108">
        <v>1</v>
      </c>
      <c r="J47" s="67"/>
    </row>
    <row r="48" spans="1:22" ht="14.25" customHeight="1" x14ac:dyDescent="0.15">
      <c r="A48" s="31" t="s">
        <v>57</v>
      </c>
      <c r="B48" s="107">
        <v>4</v>
      </c>
      <c r="C48" s="107">
        <v>36</v>
      </c>
      <c r="D48" s="108">
        <v>12</v>
      </c>
      <c r="E48" s="107">
        <v>12</v>
      </c>
      <c r="F48" s="109">
        <v>12</v>
      </c>
      <c r="G48" s="110">
        <v>12</v>
      </c>
      <c r="H48" s="107">
        <v>2</v>
      </c>
      <c r="I48" s="108">
        <v>1</v>
      </c>
      <c r="J48" s="67"/>
    </row>
    <row r="49" spans="1:13" ht="14.25" customHeight="1" x14ac:dyDescent="0.15">
      <c r="A49" s="31" t="s">
        <v>58</v>
      </c>
      <c r="B49" s="107">
        <v>4</v>
      </c>
      <c r="C49" s="107">
        <v>32</v>
      </c>
      <c r="D49" s="108">
        <v>15</v>
      </c>
      <c r="E49" s="107">
        <v>11</v>
      </c>
      <c r="F49" s="109">
        <v>6</v>
      </c>
      <c r="G49" s="110">
        <v>12</v>
      </c>
      <c r="H49" s="107">
        <v>2</v>
      </c>
      <c r="I49" s="108">
        <v>1</v>
      </c>
      <c r="J49" s="67"/>
    </row>
    <row r="50" spans="1:13" ht="14.25" customHeight="1" x14ac:dyDescent="0.15">
      <c r="A50" s="31" t="s">
        <v>59</v>
      </c>
      <c r="B50" s="107">
        <v>4</v>
      </c>
      <c r="C50" s="107">
        <v>66</v>
      </c>
      <c r="D50" s="108">
        <v>19</v>
      </c>
      <c r="E50" s="107">
        <v>28</v>
      </c>
      <c r="F50" s="109">
        <v>19</v>
      </c>
      <c r="G50" s="110">
        <v>12</v>
      </c>
      <c r="H50" s="107">
        <v>3</v>
      </c>
      <c r="I50" s="108">
        <v>1</v>
      </c>
      <c r="J50" s="67"/>
    </row>
    <row r="51" spans="1:13" ht="14.25" customHeight="1" x14ac:dyDescent="0.15">
      <c r="A51" s="31" t="s">
        <v>60</v>
      </c>
      <c r="B51" s="107">
        <v>6</v>
      </c>
      <c r="C51" s="107">
        <v>97</v>
      </c>
      <c r="D51" s="108">
        <v>28</v>
      </c>
      <c r="E51" s="107">
        <v>30</v>
      </c>
      <c r="F51" s="109">
        <v>39</v>
      </c>
      <c r="G51" s="110">
        <v>13</v>
      </c>
      <c r="H51" s="107">
        <v>2</v>
      </c>
      <c r="I51" s="108">
        <v>1</v>
      </c>
      <c r="J51" s="67"/>
    </row>
    <row r="52" spans="1:13" ht="14.25" customHeight="1" x14ac:dyDescent="0.15">
      <c r="A52" s="116" t="s">
        <v>92</v>
      </c>
      <c r="B52" s="117">
        <v>8</v>
      </c>
      <c r="C52" s="117">
        <v>176</v>
      </c>
      <c r="D52" s="118">
        <v>43</v>
      </c>
      <c r="E52" s="117">
        <v>66</v>
      </c>
      <c r="F52" s="119">
        <v>67</v>
      </c>
      <c r="G52" s="120">
        <v>17</v>
      </c>
      <c r="H52" s="117">
        <v>4</v>
      </c>
      <c r="I52" s="118">
        <v>2</v>
      </c>
      <c r="J52" s="67"/>
      <c r="K52" s="67"/>
      <c r="L52" s="67"/>
    </row>
    <row r="53" spans="1:13" ht="14.25" x14ac:dyDescent="0.15">
      <c r="A53" s="97" t="s">
        <v>82</v>
      </c>
      <c r="B53" s="121"/>
      <c r="C53" s="121"/>
      <c r="D53" s="121"/>
      <c r="E53" s="121"/>
      <c r="F53" s="121"/>
      <c r="G53" s="121"/>
      <c r="H53" s="121"/>
      <c r="I53" s="121"/>
      <c r="J53" s="99"/>
      <c r="L53" s="99"/>
      <c r="M53" s="99"/>
    </row>
    <row r="54" spans="1:13" ht="15.75" customHeight="1" x14ac:dyDescent="0.15">
      <c r="B54" s="121"/>
      <c r="C54" s="121"/>
      <c r="D54" s="121"/>
      <c r="E54" s="121"/>
      <c r="F54" s="121"/>
      <c r="G54" s="121"/>
      <c r="H54" s="121"/>
      <c r="I54" s="121"/>
    </row>
  </sheetData>
  <mergeCells count="11">
    <mergeCell ref="A1:L1"/>
    <mergeCell ref="A3:A4"/>
    <mergeCell ref="B3:B4"/>
    <mergeCell ref="C3:C4"/>
    <mergeCell ref="D3:I3"/>
    <mergeCell ref="J3:K3"/>
    <mergeCell ref="A38:A39"/>
    <mergeCell ref="B38:B39"/>
    <mergeCell ref="C38:C39"/>
    <mergeCell ref="D38:F38"/>
    <mergeCell ref="G38:H38"/>
  </mergeCells>
  <phoneticPr fontId="3"/>
  <pageMargins left="0.78740157480314965" right="0.78740157480314965" top="0.78740157480314965" bottom="0.98425196850393704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0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12" width="7.25" style="27" customWidth="1"/>
    <col min="13" max="20" width="8.625" style="27" customWidth="1"/>
    <col min="21" max="22" width="8.125" style="27" customWidth="1"/>
    <col min="23" max="30" width="6.625" style="27" customWidth="1"/>
    <col min="31" max="16384" width="9" style="27"/>
  </cols>
  <sheetData>
    <row r="1" spans="1:22" s="21" customFormat="1" ht="18.75" x14ac:dyDescent="0.15">
      <c r="A1" s="573" t="s">
        <v>93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122"/>
      <c r="P1" s="122"/>
      <c r="Q1" s="122"/>
      <c r="R1" s="122"/>
      <c r="S1" s="122"/>
      <c r="T1" s="122"/>
      <c r="U1" s="122"/>
    </row>
    <row r="2" spans="1:22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  <c r="S2" s="123"/>
      <c r="T2" s="123"/>
      <c r="U2" s="125" t="s">
        <v>94</v>
      </c>
    </row>
    <row r="3" spans="1:22" ht="15" customHeight="1" x14ac:dyDescent="0.15">
      <c r="A3" s="604" t="s">
        <v>95</v>
      </c>
      <c r="B3" s="605" t="s">
        <v>96</v>
      </c>
      <c r="C3" s="605"/>
      <c r="D3" s="605" t="s">
        <v>97</v>
      </c>
      <c r="E3" s="605"/>
      <c r="F3" s="605"/>
      <c r="G3" s="605"/>
      <c r="H3" s="605"/>
      <c r="I3" s="605"/>
      <c r="J3" s="605"/>
      <c r="K3" s="605"/>
      <c r="L3" s="593"/>
      <c r="M3" s="604" t="s">
        <v>98</v>
      </c>
      <c r="N3" s="605"/>
      <c r="O3" s="605"/>
      <c r="P3" s="605"/>
      <c r="Q3" s="605"/>
      <c r="R3" s="605"/>
      <c r="S3" s="605"/>
      <c r="T3" s="605"/>
      <c r="U3" s="593"/>
    </row>
    <row r="4" spans="1:22" ht="15" customHeight="1" x14ac:dyDescent="0.15">
      <c r="A4" s="604"/>
      <c r="B4" s="606" t="s">
        <v>99</v>
      </c>
      <c r="C4" s="606" t="s">
        <v>100</v>
      </c>
      <c r="D4" s="605" t="s">
        <v>101</v>
      </c>
      <c r="E4" s="605"/>
      <c r="F4" s="605"/>
      <c r="G4" s="605" t="s">
        <v>69</v>
      </c>
      <c r="H4" s="605"/>
      <c r="I4" s="605"/>
      <c r="J4" s="605"/>
      <c r="K4" s="605" t="s">
        <v>70</v>
      </c>
      <c r="L4" s="593"/>
      <c r="M4" s="604" t="s">
        <v>101</v>
      </c>
      <c r="N4" s="605"/>
      <c r="O4" s="605"/>
      <c r="P4" s="605" t="s">
        <v>69</v>
      </c>
      <c r="Q4" s="605"/>
      <c r="R4" s="605"/>
      <c r="S4" s="605"/>
      <c r="T4" s="605" t="s">
        <v>70</v>
      </c>
      <c r="U4" s="593"/>
    </row>
    <row r="5" spans="1:22" ht="15" customHeight="1" x14ac:dyDescent="0.15">
      <c r="A5" s="604"/>
      <c r="B5" s="606"/>
      <c r="C5" s="606"/>
      <c r="D5" s="605" t="s">
        <v>102</v>
      </c>
      <c r="E5" s="605" t="s">
        <v>103</v>
      </c>
      <c r="F5" s="605" t="s">
        <v>104</v>
      </c>
      <c r="G5" s="605" t="s">
        <v>77</v>
      </c>
      <c r="H5" s="605"/>
      <c r="I5" s="605" t="s">
        <v>78</v>
      </c>
      <c r="J5" s="605"/>
      <c r="K5" s="605" t="s">
        <v>103</v>
      </c>
      <c r="L5" s="593" t="s">
        <v>104</v>
      </c>
      <c r="M5" s="604" t="s">
        <v>102</v>
      </c>
      <c r="N5" s="605" t="s">
        <v>103</v>
      </c>
      <c r="O5" s="605" t="s">
        <v>104</v>
      </c>
      <c r="P5" s="605" t="s">
        <v>77</v>
      </c>
      <c r="Q5" s="605"/>
      <c r="R5" s="605" t="s">
        <v>78</v>
      </c>
      <c r="S5" s="605"/>
      <c r="T5" s="605" t="s">
        <v>103</v>
      </c>
      <c r="U5" s="593" t="s">
        <v>104</v>
      </c>
    </row>
    <row r="6" spans="1:22" ht="15" customHeight="1" x14ac:dyDescent="0.15">
      <c r="A6" s="604"/>
      <c r="B6" s="606"/>
      <c r="C6" s="606"/>
      <c r="D6" s="605"/>
      <c r="E6" s="605"/>
      <c r="F6" s="605"/>
      <c r="G6" s="126" t="s">
        <v>103</v>
      </c>
      <c r="H6" s="126" t="s">
        <v>104</v>
      </c>
      <c r="I6" s="126" t="s">
        <v>103</v>
      </c>
      <c r="J6" s="126" t="s">
        <v>104</v>
      </c>
      <c r="K6" s="605"/>
      <c r="L6" s="593"/>
      <c r="M6" s="604"/>
      <c r="N6" s="605"/>
      <c r="O6" s="605"/>
      <c r="P6" s="126" t="s">
        <v>103</v>
      </c>
      <c r="Q6" s="126" t="s">
        <v>104</v>
      </c>
      <c r="R6" s="126" t="s">
        <v>103</v>
      </c>
      <c r="S6" s="126" t="s">
        <v>104</v>
      </c>
      <c r="T6" s="605"/>
      <c r="U6" s="593"/>
    </row>
    <row r="7" spans="1:22" ht="15.6" customHeight="1" x14ac:dyDescent="0.15">
      <c r="A7" s="127" t="s">
        <v>105</v>
      </c>
      <c r="B7" s="128">
        <v>4</v>
      </c>
      <c r="C7" s="129" t="s">
        <v>106</v>
      </c>
      <c r="D7" s="130">
        <v>2535</v>
      </c>
      <c r="E7" s="131">
        <v>1077</v>
      </c>
      <c r="F7" s="131">
        <v>1458</v>
      </c>
      <c r="G7" s="131">
        <v>111</v>
      </c>
      <c r="H7" s="129">
        <v>60</v>
      </c>
      <c r="I7" s="129">
        <v>20</v>
      </c>
      <c r="J7" s="132">
        <v>10</v>
      </c>
      <c r="K7" s="131">
        <v>20</v>
      </c>
      <c r="L7" s="131">
        <v>19</v>
      </c>
      <c r="M7" s="133">
        <v>52</v>
      </c>
      <c r="N7" s="131">
        <v>42</v>
      </c>
      <c r="O7" s="129">
        <v>10</v>
      </c>
      <c r="P7" s="129">
        <v>9</v>
      </c>
      <c r="Q7" s="132">
        <v>2</v>
      </c>
      <c r="R7" s="130" t="s">
        <v>106</v>
      </c>
      <c r="S7" s="131">
        <v>3</v>
      </c>
      <c r="T7" s="129">
        <v>1</v>
      </c>
      <c r="U7" s="132">
        <v>1</v>
      </c>
    </row>
    <row r="8" spans="1:22" ht="15.6" customHeight="1" x14ac:dyDescent="0.15">
      <c r="A8" s="127">
        <v>28</v>
      </c>
      <c r="B8" s="128">
        <v>4</v>
      </c>
      <c r="C8" s="129" t="s">
        <v>106</v>
      </c>
      <c r="D8" s="130">
        <v>2503</v>
      </c>
      <c r="E8" s="131">
        <v>1052</v>
      </c>
      <c r="F8" s="131">
        <v>1451</v>
      </c>
      <c r="G8" s="131">
        <v>109</v>
      </c>
      <c r="H8" s="129">
        <v>63</v>
      </c>
      <c r="I8" s="129">
        <v>20</v>
      </c>
      <c r="J8" s="132">
        <v>9</v>
      </c>
      <c r="K8" s="131">
        <v>21</v>
      </c>
      <c r="L8" s="131">
        <v>17</v>
      </c>
      <c r="M8" s="133">
        <v>46</v>
      </c>
      <c r="N8" s="131">
        <v>37</v>
      </c>
      <c r="O8" s="129">
        <v>9</v>
      </c>
      <c r="P8" s="129">
        <v>9</v>
      </c>
      <c r="Q8" s="132">
        <v>2</v>
      </c>
      <c r="R8" s="130" t="s">
        <v>106</v>
      </c>
      <c r="S8" s="131">
        <v>2</v>
      </c>
      <c r="T8" s="129">
        <v>1</v>
      </c>
      <c r="U8" s="132">
        <v>1</v>
      </c>
    </row>
    <row r="9" spans="1:22" s="134" customFormat="1" ht="15.6" customHeight="1" x14ac:dyDescent="0.15">
      <c r="A9" s="127">
        <v>29</v>
      </c>
      <c r="B9" s="128">
        <v>4</v>
      </c>
      <c r="C9" s="129" t="s">
        <v>106</v>
      </c>
      <c r="D9" s="130">
        <v>2498</v>
      </c>
      <c r="E9" s="131">
        <v>1096</v>
      </c>
      <c r="F9" s="131">
        <v>1402</v>
      </c>
      <c r="G9" s="131">
        <v>97</v>
      </c>
      <c r="H9" s="129">
        <v>72</v>
      </c>
      <c r="I9" s="129">
        <v>24</v>
      </c>
      <c r="J9" s="129">
        <v>8</v>
      </c>
      <c r="K9" s="131">
        <v>23</v>
      </c>
      <c r="L9" s="131">
        <v>16</v>
      </c>
      <c r="M9" s="133">
        <v>47</v>
      </c>
      <c r="N9" s="131">
        <v>34</v>
      </c>
      <c r="O9" s="129">
        <v>13</v>
      </c>
      <c r="P9" s="129">
        <v>9</v>
      </c>
      <c r="Q9" s="129">
        <v>2</v>
      </c>
      <c r="R9" s="130" t="s">
        <v>106</v>
      </c>
      <c r="S9" s="131">
        <v>2</v>
      </c>
      <c r="T9" s="129">
        <v>1</v>
      </c>
      <c r="U9" s="132">
        <v>1</v>
      </c>
    </row>
    <row r="10" spans="1:22" s="134" customFormat="1" ht="15.6" customHeight="1" x14ac:dyDescent="0.15">
      <c r="A10" s="127">
        <v>30</v>
      </c>
      <c r="B10" s="135">
        <v>4</v>
      </c>
      <c r="C10" s="129" t="s">
        <v>106</v>
      </c>
      <c r="D10" s="130">
        <v>2483</v>
      </c>
      <c r="E10" s="131">
        <v>1073</v>
      </c>
      <c r="F10" s="129">
        <v>1410</v>
      </c>
      <c r="G10" s="132">
        <v>98</v>
      </c>
      <c r="H10" s="129">
        <v>72</v>
      </c>
      <c r="I10" s="136">
        <v>22</v>
      </c>
      <c r="J10" s="132">
        <v>7</v>
      </c>
      <c r="K10" s="129">
        <v>24</v>
      </c>
      <c r="L10" s="131">
        <v>16</v>
      </c>
      <c r="M10" s="133">
        <v>38</v>
      </c>
      <c r="N10" s="129">
        <v>26</v>
      </c>
      <c r="O10" s="129">
        <v>12</v>
      </c>
      <c r="P10" s="129">
        <v>9</v>
      </c>
      <c r="Q10" s="129">
        <v>2</v>
      </c>
      <c r="R10" s="130" t="s">
        <v>106</v>
      </c>
      <c r="S10" s="129">
        <v>2</v>
      </c>
      <c r="T10" s="129">
        <v>1</v>
      </c>
      <c r="U10" s="132">
        <v>1</v>
      </c>
    </row>
    <row r="11" spans="1:22" s="46" customFormat="1" ht="15.6" customHeight="1" x14ac:dyDescent="0.15">
      <c r="A11" s="137" t="s">
        <v>80</v>
      </c>
      <c r="B11" s="138">
        <v>4</v>
      </c>
      <c r="C11" s="139" t="s">
        <v>106</v>
      </c>
      <c r="D11" s="140">
        <v>2422</v>
      </c>
      <c r="E11" s="139">
        <v>1077</v>
      </c>
      <c r="F11" s="139">
        <v>1345</v>
      </c>
      <c r="G11" s="139">
        <v>95</v>
      </c>
      <c r="H11" s="139">
        <v>75</v>
      </c>
      <c r="I11" s="139">
        <v>17</v>
      </c>
      <c r="J11" s="139">
        <v>6</v>
      </c>
      <c r="K11" s="139">
        <v>24</v>
      </c>
      <c r="L11" s="141">
        <v>19</v>
      </c>
      <c r="M11" s="142">
        <v>29</v>
      </c>
      <c r="N11" s="139">
        <v>19</v>
      </c>
      <c r="O11" s="139">
        <v>10</v>
      </c>
      <c r="P11" s="139">
        <v>9</v>
      </c>
      <c r="Q11" s="139">
        <v>2</v>
      </c>
      <c r="R11" s="140" t="s">
        <v>106</v>
      </c>
      <c r="S11" s="139">
        <v>2</v>
      </c>
      <c r="T11" s="139">
        <v>1</v>
      </c>
      <c r="U11" s="141">
        <v>1</v>
      </c>
    </row>
    <row r="12" spans="1:22" x14ac:dyDescent="0.15">
      <c r="A12" s="124" t="s">
        <v>107</v>
      </c>
      <c r="B12" s="143"/>
      <c r="C12" s="144"/>
      <c r="D12" s="145"/>
      <c r="E12" s="146"/>
      <c r="F12" s="146"/>
      <c r="G12" s="146"/>
      <c r="H12" s="146"/>
      <c r="I12" s="146"/>
      <c r="J12" s="146"/>
      <c r="K12" s="146"/>
      <c r="L12" s="146"/>
      <c r="M12" s="145"/>
      <c r="N12" s="146"/>
      <c r="O12" s="146"/>
      <c r="P12" s="146"/>
      <c r="Q12" s="144"/>
      <c r="R12" s="147"/>
      <c r="S12" s="146"/>
      <c r="T12" s="146"/>
      <c r="U12" s="146"/>
      <c r="V12" s="17"/>
    </row>
    <row r="13" spans="1:22" x14ac:dyDescent="0.15">
      <c r="A13" s="124"/>
      <c r="B13" s="143"/>
      <c r="C13" s="144"/>
      <c r="D13" s="145"/>
      <c r="E13" s="146"/>
      <c r="F13" s="146"/>
      <c r="G13" s="146"/>
      <c r="H13" s="146"/>
      <c r="I13" s="146"/>
      <c r="J13" s="146"/>
      <c r="K13" s="146"/>
      <c r="L13" s="146"/>
      <c r="M13" s="145"/>
      <c r="N13" s="146"/>
      <c r="O13" s="146"/>
      <c r="P13" s="146"/>
      <c r="Q13" s="144"/>
      <c r="R13" s="147"/>
      <c r="S13" s="146"/>
      <c r="T13" s="146"/>
      <c r="U13" s="146"/>
      <c r="V13" s="17"/>
    </row>
    <row r="14" spans="1:22" x14ac:dyDescent="0.15">
      <c r="A14" s="124"/>
      <c r="B14" s="143"/>
      <c r="C14" s="144"/>
      <c r="D14" s="145"/>
      <c r="E14" s="146"/>
      <c r="F14" s="146"/>
      <c r="G14" s="146"/>
      <c r="H14" s="146"/>
      <c r="I14" s="146"/>
      <c r="J14" s="146"/>
      <c r="K14" s="146"/>
      <c r="L14" s="146"/>
      <c r="M14" s="145"/>
      <c r="N14" s="146"/>
      <c r="O14" s="146"/>
      <c r="P14" s="146"/>
      <c r="Q14" s="144"/>
      <c r="R14" s="147"/>
      <c r="S14" s="146"/>
      <c r="T14" s="146"/>
      <c r="U14" s="146"/>
      <c r="V14" s="17"/>
    </row>
    <row r="15" spans="1:22" ht="18.75" x14ac:dyDescent="0.15">
      <c r="A15" s="552" t="s">
        <v>108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123"/>
      <c r="P15" s="148"/>
      <c r="Q15" s="123"/>
      <c r="R15" s="148"/>
      <c r="S15" s="123"/>
      <c r="T15" s="148"/>
    </row>
    <row r="16" spans="1:22" x14ac:dyDescent="0.15">
      <c r="A16" s="17"/>
      <c r="B16" s="17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50" t="s">
        <v>109</v>
      </c>
    </row>
    <row r="17" spans="1:22" ht="15" customHeight="1" x14ac:dyDescent="0.15">
      <c r="A17" s="594" t="s">
        <v>110</v>
      </c>
      <c r="B17" s="595"/>
      <c r="C17" s="600" t="s">
        <v>111</v>
      </c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2"/>
      <c r="O17" s="603" t="s">
        <v>112</v>
      </c>
      <c r="P17" s="603"/>
      <c r="Q17" s="603"/>
      <c r="R17" s="603"/>
      <c r="S17" s="603"/>
      <c r="T17" s="603"/>
    </row>
    <row r="18" spans="1:22" ht="15" customHeight="1" x14ac:dyDescent="0.15">
      <c r="A18" s="596"/>
      <c r="B18" s="597"/>
      <c r="C18" s="588" t="s">
        <v>113</v>
      </c>
      <c r="D18" s="587"/>
      <c r="E18" s="588" t="s">
        <v>114</v>
      </c>
      <c r="F18" s="587"/>
      <c r="G18" s="588" t="s">
        <v>115</v>
      </c>
      <c r="H18" s="587"/>
      <c r="I18" s="588" t="s">
        <v>116</v>
      </c>
      <c r="J18" s="586"/>
      <c r="K18" s="588" t="s">
        <v>117</v>
      </c>
      <c r="L18" s="586"/>
      <c r="M18" s="586" t="s">
        <v>118</v>
      </c>
      <c r="N18" s="587"/>
      <c r="O18" s="586" t="s">
        <v>119</v>
      </c>
      <c r="P18" s="587"/>
      <c r="Q18" s="588" t="s">
        <v>120</v>
      </c>
      <c r="R18" s="587"/>
      <c r="S18" s="586" t="s">
        <v>121</v>
      </c>
      <c r="T18" s="586"/>
    </row>
    <row r="19" spans="1:22" ht="15" customHeight="1" x14ac:dyDescent="0.15">
      <c r="A19" s="598"/>
      <c r="B19" s="599"/>
      <c r="C19" s="151" t="s">
        <v>103</v>
      </c>
      <c r="D19" s="152" t="s">
        <v>104</v>
      </c>
      <c r="E19" s="152" t="s">
        <v>103</v>
      </c>
      <c r="F19" s="152" t="s">
        <v>104</v>
      </c>
      <c r="G19" s="152" t="s">
        <v>103</v>
      </c>
      <c r="H19" s="152" t="s">
        <v>104</v>
      </c>
      <c r="I19" s="152" t="s">
        <v>103</v>
      </c>
      <c r="J19" s="153" t="s">
        <v>104</v>
      </c>
      <c r="K19" s="152" t="s">
        <v>103</v>
      </c>
      <c r="L19" s="153" t="s">
        <v>104</v>
      </c>
      <c r="M19" s="151" t="s">
        <v>103</v>
      </c>
      <c r="N19" s="152" t="s">
        <v>104</v>
      </c>
      <c r="O19" s="151" t="s">
        <v>103</v>
      </c>
      <c r="P19" s="151" t="s">
        <v>104</v>
      </c>
      <c r="Q19" s="152" t="s">
        <v>103</v>
      </c>
      <c r="R19" s="151" t="s">
        <v>104</v>
      </c>
      <c r="S19" s="152" t="s">
        <v>103</v>
      </c>
      <c r="T19" s="154" t="s">
        <v>104</v>
      </c>
    </row>
    <row r="20" spans="1:22" ht="15.6" customHeight="1" x14ac:dyDescent="0.15">
      <c r="A20" s="589" t="s">
        <v>122</v>
      </c>
      <c r="B20" s="73" t="s">
        <v>123</v>
      </c>
      <c r="C20" s="155">
        <v>116</v>
      </c>
      <c r="D20" s="156">
        <v>115.2</v>
      </c>
      <c r="E20" s="156">
        <v>122.1</v>
      </c>
      <c r="F20" s="156">
        <v>121.3</v>
      </c>
      <c r="G20" s="156">
        <v>127.9</v>
      </c>
      <c r="H20" s="156">
        <v>127.4</v>
      </c>
      <c r="I20" s="156">
        <v>133.80000000000001</v>
      </c>
      <c r="J20" s="157">
        <v>133.69999999999999</v>
      </c>
      <c r="K20" s="156">
        <v>138.9</v>
      </c>
      <c r="L20" s="157">
        <v>140.69999999999999</v>
      </c>
      <c r="M20" s="155">
        <v>145.4</v>
      </c>
      <c r="N20" s="156">
        <v>146.4</v>
      </c>
      <c r="O20" s="158">
        <v>152.4</v>
      </c>
      <c r="P20" s="158">
        <v>151.4</v>
      </c>
      <c r="Q20" s="159">
        <v>159.30000000000001</v>
      </c>
      <c r="R20" s="158">
        <v>154.4</v>
      </c>
      <c r="S20" s="159">
        <v>164.2</v>
      </c>
      <c r="T20" s="160">
        <v>156.1</v>
      </c>
    </row>
    <row r="21" spans="1:22" ht="15.6" customHeight="1" x14ac:dyDescent="0.15">
      <c r="A21" s="590"/>
      <c r="B21" s="73" t="s">
        <v>124</v>
      </c>
      <c r="C21" s="158">
        <v>116.5</v>
      </c>
      <c r="D21" s="159">
        <v>115.5</v>
      </c>
      <c r="E21" s="159">
        <v>122.5</v>
      </c>
      <c r="F21" s="159">
        <v>121.6</v>
      </c>
      <c r="G21" s="159">
        <v>128.5</v>
      </c>
      <c r="H21" s="159">
        <v>127.1</v>
      </c>
      <c r="I21" s="159">
        <v>133.6</v>
      </c>
      <c r="J21" s="161">
        <v>133.30000000000001</v>
      </c>
      <c r="K21" s="159">
        <v>139</v>
      </c>
      <c r="L21" s="161">
        <v>139.4</v>
      </c>
      <c r="M21" s="158">
        <v>144.69999999999999</v>
      </c>
      <c r="N21" s="159">
        <v>147.4</v>
      </c>
      <c r="O21" s="160">
        <v>152.19999999999999</v>
      </c>
      <c r="P21" s="159">
        <v>151.19999999999999</v>
      </c>
      <c r="Q21" s="159">
        <v>159.80000000000001</v>
      </c>
      <c r="R21" s="158">
        <v>154.5</v>
      </c>
      <c r="S21" s="159">
        <v>165.2</v>
      </c>
      <c r="T21" s="160">
        <v>156.5</v>
      </c>
    </row>
    <row r="22" spans="1:22" ht="15.6" customHeight="1" x14ac:dyDescent="0.15">
      <c r="A22" s="591"/>
      <c r="B22" s="162" t="s">
        <v>125</v>
      </c>
      <c r="C22" s="158">
        <v>116.5</v>
      </c>
      <c r="D22" s="163">
        <v>115.6</v>
      </c>
      <c r="E22" s="159">
        <v>122.5</v>
      </c>
      <c r="F22" s="163">
        <v>121.5</v>
      </c>
      <c r="G22" s="163">
        <v>128.1</v>
      </c>
      <c r="H22" s="163">
        <v>127.3</v>
      </c>
      <c r="I22" s="163">
        <v>133.69999999999999</v>
      </c>
      <c r="J22" s="164">
        <v>133.4</v>
      </c>
      <c r="K22" s="159">
        <v>138.80000000000001</v>
      </c>
      <c r="L22" s="164">
        <v>140.1</v>
      </c>
      <c r="M22" s="158">
        <v>145.19999999999999</v>
      </c>
      <c r="N22" s="163">
        <v>146.80000000000001</v>
      </c>
      <c r="O22" s="165">
        <v>152.69999999999999</v>
      </c>
      <c r="P22" s="165">
        <v>151.9</v>
      </c>
      <c r="Q22" s="163">
        <v>159.80000000000001</v>
      </c>
      <c r="R22" s="165">
        <v>154.9</v>
      </c>
      <c r="S22" s="163">
        <v>165.3</v>
      </c>
      <c r="T22" s="166">
        <v>156.6</v>
      </c>
    </row>
    <row r="23" spans="1:22" ht="15.6" customHeight="1" x14ac:dyDescent="0.15">
      <c r="A23" s="590" t="s">
        <v>126</v>
      </c>
      <c r="B23" s="73" t="s">
        <v>123</v>
      </c>
      <c r="C23" s="167">
        <v>21.4</v>
      </c>
      <c r="D23" s="168">
        <v>21.2</v>
      </c>
      <c r="E23" s="168">
        <v>24.3</v>
      </c>
      <c r="F23" s="168">
        <v>24</v>
      </c>
      <c r="G23" s="168">
        <v>27.8</v>
      </c>
      <c r="H23" s="168">
        <v>27.7</v>
      </c>
      <c r="I23" s="168">
        <v>32.200000000000003</v>
      </c>
      <c r="J23" s="169">
        <v>30.9</v>
      </c>
      <c r="K23" s="168">
        <v>35.5</v>
      </c>
      <c r="L23" s="169">
        <v>35.799999999999997</v>
      </c>
      <c r="M23" s="167">
        <v>40.1</v>
      </c>
      <c r="N23" s="168">
        <v>40</v>
      </c>
      <c r="O23" s="158">
        <v>45.1</v>
      </c>
      <c r="P23" s="158">
        <v>44.2</v>
      </c>
      <c r="Q23" s="159">
        <v>49.3</v>
      </c>
      <c r="R23" s="158">
        <v>47.5</v>
      </c>
      <c r="S23" s="159">
        <v>55.2</v>
      </c>
      <c r="T23" s="160">
        <v>50.7</v>
      </c>
    </row>
    <row r="24" spans="1:22" ht="15.6" customHeight="1" x14ac:dyDescent="0.15">
      <c r="A24" s="590"/>
      <c r="B24" s="73" t="s">
        <v>127</v>
      </c>
      <c r="C24" s="158">
        <v>21.6</v>
      </c>
      <c r="D24" s="159">
        <v>21.2</v>
      </c>
      <c r="E24" s="159">
        <v>24.3</v>
      </c>
      <c r="F24" s="159">
        <v>23.8</v>
      </c>
      <c r="G24" s="159">
        <v>27.6</v>
      </c>
      <c r="H24" s="159">
        <v>27</v>
      </c>
      <c r="I24" s="159">
        <v>31.1</v>
      </c>
      <c r="J24" s="161">
        <v>30.3</v>
      </c>
      <c r="K24" s="159">
        <v>34.799999999999997</v>
      </c>
      <c r="L24" s="161">
        <v>34.6</v>
      </c>
      <c r="M24" s="158">
        <v>38.9</v>
      </c>
      <c r="N24" s="159">
        <v>39.299999999999997</v>
      </c>
      <c r="O24" s="158">
        <v>44.5</v>
      </c>
      <c r="P24" s="158">
        <v>44.2</v>
      </c>
      <c r="Q24" s="159">
        <v>49</v>
      </c>
      <c r="R24" s="158">
        <v>47.5</v>
      </c>
      <c r="S24" s="159">
        <v>54.1</v>
      </c>
      <c r="T24" s="160">
        <v>50.3</v>
      </c>
    </row>
    <row r="25" spans="1:22" ht="15.6" customHeight="1" x14ac:dyDescent="0.15">
      <c r="A25" s="592"/>
      <c r="B25" s="170" t="s">
        <v>128</v>
      </c>
      <c r="C25" s="171">
        <v>21.4</v>
      </c>
      <c r="D25" s="172">
        <v>20.9</v>
      </c>
      <c r="E25" s="172">
        <v>24.1</v>
      </c>
      <c r="F25" s="172">
        <v>23.5</v>
      </c>
      <c r="G25" s="172">
        <v>27.2</v>
      </c>
      <c r="H25" s="172">
        <v>26.4</v>
      </c>
      <c r="I25" s="172">
        <v>30.7</v>
      </c>
      <c r="J25" s="173">
        <v>30</v>
      </c>
      <c r="K25" s="172">
        <v>34.1</v>
      </c>
      <c r="L25" s="173">
        <v>34.1</v>
      </c>
      <c r="M25" s="171">
        <v>38.4</v>
      </c>
      <c r="N25" s="172">
        <v>39.1</v>
      </c>
      <c r="O25" s="171">
        <v>44</v>
      </c>
      <c r="P25" s="171">
        <v>43.7</v>
      </c>
      <c r="Q25" s="172">
        <v>48.8</v>
      </c>
      <c r="R25" s="171">
        <v>47.2</v>
      </c>
      <c r="S25" s="172">
        <v>54</v>
      </c>
      <c r="T25" s="174">
        <v>49.9</v>
      </c>
    </row>
    <row r="26" spans="1:22" x14ac:dyDescent="0.15">
      <c r="A26" s="175" t="s">
        <v>129</v>
      </c>
    </row>
    <row r="27" spans="1:22" x14ac:dyDescent="0.15">
      <c r="A27" s="124"/>
      <c r="B27" s="143"/>
      <c r="C27" s="144"/>
      <c r="D27" s="145"/>
      <c r="E27" s="146"/>
      <c r="F27" s="146"/>
      <c r="G27" s="146"/>
      <c r="H27" s="146"/>
      <c r="I27" s="146"/>
      <c r="J27" s="146"/>
      <c r="K27" s="146"/>
      <c r="L27" s="146"/>
      <c r="M27" s="145"/>
      <c r="N27" s="146"/>
      <c r="O27" s="146"/>
      <c r="P27" s="146"/>
      <c r="Q27" s="144"/>
      <c r="R27" s="147"/>
      <c r="S27" s="146"/>
      <c r="T27" s="146"/>
      <c r="U27" s="146"/>
      <c r="V27" s="17"/>
    </row>
    <row r="28" spans="1:22" x14ac:dyDescent="0.15">
      <c r="A28" s="124"/>
      <c r="B28" s="143"/>
      <c r="C28" s="144"/>
      <c r="D28" s="145"/>
      <c r="E28" s="146"/>
      <c r="F28" s="146"/>
      <c r="G28" s="146"/>
      <c r="H28" s="146"/>
      <c r="I28" s="146"/>
      <c r="J28" s="146"/>
      <c r="K28" s="146"/>
      <c r="L28" s="146"/>
      <c r="M28" s="145"/>
      <c r="N28" s="146"/>
      <c r="O28" s="146"/>
      <c r="P28" s="146"/>
      <c r="Q28" s="144"/>
      <c r="R28" s="147"/>
      <c r="S28" s="146"/>
      <c r="T28" s="146"/>
      <c r="U28" s="146"/>
      <c r="V28" s="17"/>
    </row>
    <row r="29" spans="1:22" ht="18.75" x14ac:dyDescent="0.15">
      <c r="A29" s="573" t="s">
        <v>130</v>
      </c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122"/>
      <c r="P29" s="122"/>
      <c r="Q29" s="122"/>
      <c r="R29" s="122"/>
    </row>
    <row r="30" spans="1:22" x14ac:dyDescent="0.15">
      <c r="A30" s="124" t="s">
        <v>131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76"/>
      <c r="R30" s="176" t="s">
        <v>94</v>
      </c>
    </row>
    <row r="31" spans="1:22" ht="24" customHeight="1" x14ac:dyDescent="0.15">
      <c r="A31" s="581" t="s">
        <v>95</v>
      </c>
      <c r="B31" s="582" t="s">
        <v>132</v>
      </c>
      <c r="C31" s="571" t="s">
        <v>133</v>
      </c>
      <c r="D31" s="571"/>
      <c r="E31" s="571" t="s">
        <v>134</v>
      </c>
      <c r="F31" s="571"/>
      <c r="G31" s="571" t="s">
        <v>135</v>
      </c>
      <c r="H31" s="571"/>
      <c r="I31" s="571" t="s">
        <v>136</v>
      </c>
      <c r="J31" s="571"/>
      <c r="K31" s="584" t="s">
        <v>137</v>
      </c>
      <c r="L31" s="585"/>
      <c r="M31" s="569" t="s">
        <v>138</v>
      </c>
      <c r="N31" s="570"/>
      <c r="O31" s="569" t="s">
        <v>139</v>
      </c>
      <c r="P31" s="570"/>
      <c r="Q31" s="571" t="s">
        <v>140</v>
      </c>
      <c r="R31" s="572"/>
    </row>
    <row r="32" spans="1:22" ht="15" customHeight="1" x14ac:dyDescent="0.15">
      <c r="A32" s="581"/>
      <c r="B32" s="583"/>
      <c r="C32" s="177" t="s">
        <v>103</v>
      </c>
      <c r="D32" s="177" t="s">
        <v>104</v>
      </c>
      <c r="E32" s="177" t="s">
        <v>103</v>
      </c>
      <c r="F32" s="177" t="s">
        <v>104</v>
      </c>
      <c r="G32" s="177" t="s">
        <v>103</v>
      </c>
      <c r="H32" s="177" t="s">
        <v>104</v>
      </c>
      <c r="I32" s="177" t="s">
        <v>103</v>
      </c>
      <c r="J32" s="177" t="s">
        <v>104</v>
      </c>
      <c r="K32" s="177" t="s">
        <v>103</v>
      </c>
      <c r="L32" s="178" t="s">
        <v>104</v>
      </c>
      <c r="M32" s="179" t="s">
        <v>103</v>
      </c>
      <c r="N32" s="177" t="s">
        <v>104</v>
      </c>
      <c r="O32" s="179" t="s">
        <v>103</v>
      </c>
      <c r="P32" s="177" t="s">
        <v>104</v>
      </c>
      <c r="Q32" s="177" t="s">
        <v>103</v>
      </c>
      <c r="R32" s="178" t="s">
        <v>104</v>
      </c>
    </row>
    <row r="33" spans="1:22" ht="15.6" customHeight="1" x14ac:dyDescent="0.15">
      <c r="A33" s="180" t="s">
        <v>141</v>
      </c>
      <c r="B33" s="181">
        <v>931</v>
      </c>
      <c r="C33" s="182">
        <v>471</v>
      </c>
      <c r="D33" s="182">
        <v>444</v>
      </c>
      <c r="E33" s="130" t="s">
        <v>106</v>
      </c>
      <c r="F33" s="183">
        <v>1</v>
      </c>
      <c r="G33" s="130" t="s">
        <v>106</v>
      </c>
      <c r="H33" s="130" t="s">
        <v>106</v>
      </c>
      <c r="I33" s="183">
        <v>3</v>
      </c>
      <c r="J33" s="130" t="s">
        <v>106</v>
      </c>
      <c r="K33" s="182">
        <v>2</v>
      </c>
      <c r="L33" s="184" t="s">
        <v>106</v>
      </c>
      <c r="M33" s="185">
        <v>7</v>
      </c>
      <c r="N33" s="182">
        <v>3</v>
      </c>
      <c r="O33" s="185">
        <v>1</v>
      </c>
      <c r="P33" s="130" t="s">
        <v>106</v>
      </c>
      <c r="Q33" s="186">
        <v>97.5</v>
      </c>
      <c r="R33" s="187">
        <v>99.1</v>
      </c>
    </row>
    <row r="34" spans="1:22" ht="15.6" customHeight="1" x14ac:dyDescent="0.15">
      <c r="A34" s="180">
        <v>28</v>
      </c>
      <c r="B34" s="181">
        <v>977</v>
      </c>
      <c r="C34" s="182">
        <v>477</v>
      </c>
      <c r="D34" s="182">
        <v>490</v>
      </c>
      <c r="E34" s="130" t="s">
        <v>106</v>
      </c>
      <c r="F34" s="130" t="s">
        <v>106</v>
      </c>
      <c r="G34" s="130" t="s">
        <v>106</v>
      </c>
      <c r="H34" s="130" t="s">
        <v>106</v>
      </c>
      <c r="I34" s="130" t="s">
        <v>106</v>
      </c>
      <c r="J34" s="130" t="s">
        <v>106</v>
      </c>
      <c r="K34" s="130" t="s">
        <v>106</v>
      </c>
      <c r="L34" s="184" t="s">
        <v>106</v>
      </c>
      <c r="M34" s="185">
        <v>4</v>
      </c>
      <c r="N34" s="182">
        <v>6</v>
      </c>
      <c r="O34" s="133" t="s">
        <v>106</v>
      </c>
      <c r="P34" s="130" t="s">
        <v>106</v>
      </c>
      <c r="Q34" s="186">
        <v>99.2</v>
      </c>
      <c r="R34" s="187">
        <v>98.8</v>
      </c>
    </row>
    <row r="35" spans="1:22" ht="15.6" customHeight="1" x14ac:dyDescent="0.15">
      <c r="A35" s="180">
        <v>29</v>
      </c>
      <c r="B35" s="181">
        <v>900</v>
      </c>
      <c r="C35" s="182">
        <v>434</v>
      </c>
      <c r="D35" s="182">
        <v>452</v>
      </c>
      <c r="E35" s="130" t="s">
        <v>106</v>
      </c>
      <c r="F35" s="130" t="s">
        <v>106</v>
      </c>
      <c r="G35" s="130" t="s">
        <v>106</v>
      </c>
      <c r="H35" s="130" t="s">
        <v>106</v>
      </c>
      <c r="I35" s="183">
        <v>4</v>
      </c>
      <c r="J35" s="130" t="s">
        <v>106</v>
      </c>
      <c r="K35" s="182">
        <v>1</v>
      </c>
      <c r="L35" s="184" t="s">
        <v>106</v>
      </c>
      <c r="M35" s="185">
        <v>7</v>
      </c>
      <c r="N35" s="182">
        <v>2</v>
      </c>
      <c r="O35" s="185">
        <v>1</v>
      </c>
      <c r="P35" s="130" t="s">
        <v>106</v>
      </c>
      <c r="Q35" s="186">
        <v>97.3</v>
      </c>
      <c r="R35" s="187">
        <v>99.6</v>
      </c>
    </row>
    <row r="36" spans="1:22" ht="15.6" customHeight="1" x14ac:dyDescent="0.15">
      <c r="A36" s="180">
        <v>30</v>
      </c>
      <c r="B36" s="181">
        <v>890</v>
      </c>
      <c r="C36" s="63">
        <v>451</v>
      </c>
      <c r="D36" s="182">
        <v>425</v>
      </c>
      <c r="E36" s="130" t="s">
        <v>106</v>
      </c>
      <c r="F36" s="183" t="s">
        <v>106</v>
      </c>
      <c r="G36" s="130" t="s">
        <v>106</v>
      </c>
      <c r="H36" s="130" t="s">
        <v>106</v>
      </c>
      <c r="I36" s="183">
        <v>4</v>
      </c>
      <c r="J36" s="130" t="s">
        <v>106</v>
      </c>
      <c r="K36" s="188" t="s">
        <v>106</v>
      </c>
      <c r="L36" s="188" t="s">
        <v>106</v>
      </c>
      <c r="M36" s="63">
        <v>3</v>
      </c>
      <c r="N36" s="182">
        <v>7</v>
      </c>
      <c r="O36" s="133" t="s">
        <v>106</v>
      </c>
      <c r="P36" s="130" t="s">
        <v>106</v>
      </c>
      <c r="Q36" s="189">
        <v>98.5</v>
      </c>
      <c r="R36" s="189">
        <v>98.4</v>
      </c>
    </row>
    <row r="37" spans="1:22" s="46" customFormat="1" ht="15.6" customHeight="1" x14ac:dyDescent="0.15">
      <c r="A37" s="190" t="s">
        <v>80</v>
      </c>
      <c r="B37" s="191">
        <v>878</v>
      </c>
      <c r="C37" s="59">
        <v>445</v>
      </c>
      <c r="D37" s="59">
        <v>433</v>
      </c>
      <c r="E37" s="140" t="s">
        <v>106</v>
      </c>
      <c r="F37" s="192">
        <v>1</v>
      </c>
      <c r="G37" s="140" t="s">
        <v>106</v>
      </c>
      <c r="H37" s="140" t="s">
        <v>106</v>
      </c>
      <c r="I37" s="192" t="s">
        <v>142</v>
      </c>
      <c r="J37" s="140" t="s">
        <v>106</v>
      </c>
      <c r="K37" s="192" t="s">
        <v>106</v>
      </c>
      <c r="L37" s="193" t="s">
        <v>106</v>
      </c>
      <c r="M37" s="194">
        <v>1</v>
      </c>
      <c r="N37" s="59">
        <v>3</v>
      </c>
      <c r="O37" s="140" t="s">
        <v>106</v>
      </c>
      <c r="P37" s="140" t="s">
        <v>106</v>
      </c>
      <c r="Q37" s="195">
        <v>99.8</v>
      </c>
      <c r="R37" s="196">
        <v>98.8</v>
      </c>
    </row>
    <row r="38" spans="1:22" x14ac:dyDescent="0.15">
      <c r="A38" s="148" t="s">
        <v>143</v>
      </c>
      <c r="B38" s="123"/>
      <c r="C38" s="123"/>
      <c r="D38" s="123"/>
      <c r="E38" s="123"/>
      <c r="F38" s="123"/>
      <c r="G38" s="123"/>
      <c r="H38" s="123"/>
      <c r="I38" s="123"/>
      <c r="J38" s="148"/>
      <c r="K38" s="148"/>
      <c r="L38" s="148"/>
      <c r="M38" s="123"/>
      <c r="N38" s="148"/>
    </row>
    <row r="39" spans="1:22" x14ac:dyDescent="0.15">
      <c r="A39" s="124"/>
      <c r="B39" s="143"/>
      <c r="C39" s="144"/>
      <c r="D39" s="145"/>
      <c r="E39" s="146"/>
      <c r="F39" s="146"/>
      <c r="G39" s="146"/>
      <c r="H39" s="146"/>
      <c r="I39" s="146"/>
      <c r="J39" s="146"/>
      <c r="K39" s="146"/>
      <c r="L39" s="146"/>
      <c r="M39" s="145"/>
      <c r="N39" s="146"/>
      <c r="O39" s="146"/>
      <c r="P39" s="146"/>
      <c r="Q39" s="144"/>
      <c r="R39" s="147"/>
      <c r="S39" s="146"/>
      <c r="T39" s="146"/>
      <c r="U39" s="146"/>
      <c r="V39" s="17"/>
    </row>
    <row r="40" spans="1:22" x14ac:dyDescent="0.15">
      <c r="A40" s="124"/>
      <c r="B40" s="143"/>
      <c r="C40" s="144"/>
      <c r="D40" s="145"/>
      <c r="E40" s="146"/>
      <c r="F40" s="146"/>
      <c r="G40" s="146"/>
      <c r="H40" s="146"/>
      <c r="I40" s="146"/>
      <c r="J40" s="146"/>
      <c r="K40" s="146"/>
      <c r="L40" s="146"/>
      <c r="M40" s="145"/>
      <c r="N40" s="146"/>
      <c r="O40" s="146"/>
      <c r="P40" s="146"/>
      <c r="Q40" s="144"/>
      <c r="R40" s="147"/>
      <c r="S40" s="146"/>
      <c r="T40" s="146"/>
      <c r="U40" s="146"/>
      <c r="V40" s="17"/>
    </row>
    <row r="41" spans="1:22" ht="18.75" x14ac:dyDescent="0.15">
      <c r="A41" s="573" t="s">
        <v>144</v>
      </c>
      <c r="B41" s="573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122"/>
      <c r="R41" s="122"/>
      <c r="S41" s="122"/>
      <c r="T41" s="122"/>
    </row>
    <row r="42" spans="1:22" x14ac:dyDescent="0.15">
      <c r="A42" s="197" t="s">
        <v>131</v>
      </c>
      <c r="T42" s="125" t="s">
        <v>145</v>
      </c>
    </row>
    <row r="43" spans="1:22" ht="24" x14ac:dyDescent="0.15">
      <c r="A43" s="574" t="s">
        <v>146</v>
      </c>
      <c r="B43" s="198" t="s">
        <v>147</v>
      </c>
      <c r="C43" s="576" t="s">
        <v>148</v>
      </c>
      <c r="D43" s="577"/>
      <c r="E43" s="572" t="s">
        <v>149</v>
      </c>
      <c r="F43" s="578"/>
      <c r="G43" s="572" t="s">
        <v>150</v>
      </c>
      <c r="H43" s="578"/>
      <c r="I43" s="571" t="s">
        <v>151</v>
      </c>
      <c r="J43" s="571"/>
      <c r="K43" s="579" t="s">
        <v>137</v>
      </c>
      <c r="L43" s="564"/>
      <c r="M43" s="580" t="s">
        <v>152</v>
      </c>
      <c r="N43" s="560"/>
      <c r="O43" s="567" t="s">
        <v>138</v>
      </c>
      <c r="P43" s="568"/>
      <c r="Q43" s="569" t="s">
        <v>139</v>
      </c>
      <c r="R43" s="570"/>
      <c r="S43" s="571" t="s">
        <v>153</v>
      </c>
      <c r="T43" s="572"/>
    </row>
    <row r="44" spans="1:22" ht="15" customHeight="1" x14ac:dyDescent="0.15">
      <c r="A44" s="575"/>
      <c r="B44" s="199" t="s">
        <v>6</v>
      </c>
      <c r="C44" s="200" t="s">
        <v>154</v>
      </c>
      <c r="D44" s="200" t="s">
        <v>155</v>
      </c>
      <c r="E44" s="177" t="s">
        <v>154</v>
      </c>
      <c r="F44" s="177" t="s">
        <v>155</v>
      </c>
      <c r="G44" s="177" t="s">
        <v>154</v>
      </c>
      <c r="H44" s="177" t="s">
        <v>155</v>
      </c>
      <c r="I44" s="177" t="s">
        <v>154</v>
      </c>
      <c r="J44" s="177" t="s">
        <v>155</v>
      </c>
      <c r="K44" s="177" t="s">
        <v>154</v>
      </c>
      <c r="L44" s="178" t="s">
        <v>155</v>
      </c>
      <c r="M44" s="179" t="s">
        <v>154</v>
      </c>
      <c r="N44" s="177" t="s">
        <v>155</v>
      </c>
      <c r="O44" s="179" t="s">
        <v>154</v>
      </c>
      <c r="P44" s="177" t="s">
        <v>155</v>
      </c>
      <c r="Q44" s="179" t="s">
        <v>154</v>
      </c>
      <c r="R44" s="177" t="s">
        <v>155</v>
      </c>
      <c r="S44" s="177" t="s">
        <v>154</v>
      </c>
      <c r="T44" s="178" t="s">
        <v>155</v>
      </c>
    </row>
    <row r="45" spans="1:22" ht="15.6" customHeight="1" x14ac:dyDescent="0.15">
      <c r="A45" s="180" t="s">
        <v>156</v>
      </c>
      <c r="B45" s="201">
        <v>862</v>
      </c>
      <c r="C45" s="181">
        <v>187</v>
      </c>
      <c r="D45" s="202">
        <v>270</v>
      </c>
      <c r="E45" s="201">
        <v>42</v>
      </c>
      <c r="F45" s="201">
        <v>93</v>
      </c>
      <c r="G45" s="182">
        <v>6</v>
      </c>
      <c r="H45" s="183">
        <v>2</v>
      </c>
      <c r="I45" s="182">
        <v>9</v>
      </c>
      <c r="J45" s="203" t="s">
        <v>157</v>
      </c>
      <c r="K45" s="182">
        <v>96</v>
      </c>
      <c r="L45" s="201">
        <v>113</v>
      </c>
      <c r="M45" s="204">
        <v>1</v>
      </c>
      <c r="N45" s="183">
        <v>14</v>
      </c>
      <c r="O45" s="205">
        <v>15</v>
      </c>
      <c r="P45" s="206">
        <v>14</v>
      </c>
      <c r="Q45" s="205">
        <v>1</v>
      </c>
      <c r="R45" s="17">
        <v>1</v>
      </c>
      <c r="S45" s="186">
        <v>52.5</v>
      </c>
      <c r="T45" s="187">
        <v>53.4</v>
      </c>
    </row>
    <row r="46" spans="1:22" ht="15.6" customHeight="1" x14ac:dyDescent="0.15">
      <c r="A46" s="180">
        <v>28</v>
      </c>
      <c r="B46" s="201">
        <v>859</v>
      </c>
      <c r="C46" s="181">
        <v>210</v>
      </c>
      <c r="D46" s="202">
        <v>248</v>
      </c>
      <c r="E46" s="201">
        <v>52</v>
      </c>
      <c r="F46" s="201">
        <v>99</v>
      </c>
      <c r="G46" s="182">
        <v>6</v>
      </c>
      <c r="H46" s="183">
        <v>4</v>
      </c>
      <c r="I46" s="182">
        <v>8</v>
      </c>
      <c r="J46" s="182">
        <v>1</v>
      </c>
      <c r="K46" s="182">
        <v>82</v>
      </c>
      <c r="L46" s="201">
        <v>114</v>
      </c>
      <c r="M46" s="204">
        <v>2</v>
      </c>
      <c r="N46" s="183">
        <v>1</v>
      </c>
      <c r="O46" s="205">
        <v>17</v>
      </c>
      <c r="P46" s="206">
        <v>15</v>
      </c>
      <c r="Q46" s="207" t="s">
        <v>142</v>
      </c>
      <c r="R46" s="17">
        <v>1</v>
      </c>
      <c r="S46" s="186">
        <v>55.7</v>
      </c>
      <c r="T46" s="187">
        <v>51.5</v>
      </c>
    </row>
    <row r="47" spans="1:22" ht="15.6" customHeight="1" x14ac:dyDescent="0.15">
      <c r="A47" s="180">
        <v>29</v>
      </c>
      <c r="B47" s="201">
        <v>821</v>
      </c>
      <c r="C47" s="181">
        <v>184</v>
      </c>
      <c r="D47" s="202">
        <v>244</v>
      </c>
      <c r="E47" s="201">
        <v>44</v>
      </c>
      <c r="F47" s="201">
        <v>99</v>
      </c>
      <c r="G47" s="182">
        <v>2</v>
      </c>
      <c r="H47" s="183">
        <v>4</v>
      </c>
      <c r="I47" s="182">
        <v>9</v>
      </c>
      <c r="J47" s="203" t="s">
        <v>142</v>
      </c>
      <c r="K47" s="182">
        <v>80</v>
      </c>
      <c r="L47" s="201">
        <v>113</v>
      </c>
      <c r="M47" s="204">
        <v>3</v>
      </c>
      <c r="N47" s="183">
        <v>8</v>
      </c>
      <c r="O47" s="205">
        <v>16</v>
      </c>
      <c r="P47" s="206">
        <v>15</v>
      </c>
      <c r="Q47" s="207" t="s">
        <v>53</v>
      </c>
      <c r="R47" s="17">
        <v>2</v>
      </c>
      <c r="S47" s="186">
        <v>54.4</v>
      </c>
      <c r="T47" s="187">
        <v>50.5</v>
      </c>
    </row>
    <row r="48" spans="1:22" ht="15.6" customHeight="1" x14ac:dyDescent="0.15">
      <c r="A48" s="180">
        <v>30</v>
      </c>
      <c r="B48" s="201">
        <v>826</v>
      </c>
      <c r="C48" s="182">
        <v>188</v>
      </c>
      <c r="D48" s="182">
        <v>233</v>
      </c>
      <c r="E48" s="182">
        <v>38</v>
      </c>
      <c r="F48" s="182">
        <v>102</v>
      </c>
      <c r="G48" s="182">
        <v>6</v>
      </c>
      <c r="H48" s="183">
        <v>1</v>
      </c>
      <c r="I48" s="182">
        <v>5</v>
      </c>
      <c r="J48" s="183" t="s">
        <v>53</v>
      </c>
      <c r="K48" s="201">
        <v>101</v>
      </c>
      <c r="L48" s="201">
        <v>125</v>
      </c>
      <c r="M48" s="63">
        <v>1</v>
      </c>
      <c r="N48" s="183" t="s">
        <v>53</v>
      </c>
      <c r="O48" s="205">
        <v>18</v>
      </c>
      <c r="P48" s="206">
        <v>8</v>
      </c>
      <c r="Q48" s="207" t="s">
        <v>158</v>
      </c>
      <c r="R48" s="208" t="s">
        <v>53</v>
      </c>
      <c r="S48" s="209">
        <v>52.7</v>
      </c>
      <c r="T48" s="187">
        <v>49.7</v>
      </c>
    </row>
    <row r="49" spans="1:20" s="46" customFormat="1" ht="15.6" customHeight="1" x14ac:dyDescent="0.15">
      <c r="A49" s="41" t="s">
        <v>80</v>
      </c>
      <c r="B49" s="59">
        <v>824</v>
      </c>
      <c r="C49" s="59">
        <v>187</v>
      </c>
      <c r="D49" s="59">
        <v>219</v>
      </c>
      <c r="E49" s="59">
        <v>39</v>
      </c>
      <c r="F49" s="59">
        <v>127</v>
      </c>
      <c r="G49" s="59">
        <v>4</v>
      </c>
      <c r="H49" s="192">
        <v>2</v>
      </c>
      <c r="I49" s="59">
        <v>6</v>
      </c>
      <c r="J49" s="192" t="s">
        <v>53</v>
      </c>
      <c r="K49" s="59">
        <v>94</v>
      </c>
      <c r="L49" s="60">
        <v>96</v>
      </c>
      <c r="M49" s="194">
        <v>2</v>
      </c>
      <c r="N49" s="192">
        <v>8</v>
      </c>
      <c r="O49" s="210">
        <v>19</v>
      </c>
      <c r="P49" s="210">
        <v>21</v>
      </c>
      <c r="Q49" s="211" t="s">
        <v>159</v>
      </c>
      <c r="R49" s="211" t="s">
        <v>53</v>
      </c>
      <c r="S49" s="212">
        <v>53.3</v>
      </c>
      <c r="T49" s="196">
        <v>46.3</v>
      </c>
    </row>
    <row r="50" spans="1:20" x14ac:dyDescent="0.15">
      <c r="A50" s="148" t="s">
        <v>143</v>
      </c>
      <c r="B50" s="213"/>
      <c r="C50" s="214"/>
      <c r="D50" s="214"/>
      <c r="E50" s="213"/>
      <c r="F50" s="213"/>
      <c r="G50" s="213"/>
      <c r="H50" s="215"/>
      <c r="I50" s="213"/>
      <c r="J50" s="213"/>
      <c r="K50" s="213"/>
      <c r="L50" s="213"/>
      <c r="M50" s="213"/>
      <c r="N50" s="213"/>
    </row>
  </sheetData>
  <mergeCells count="64">
    <mergeCell ref="A1:N1"/>
    <mergeCell ref="A3:A6"/>
    <mergeCell ref="B3:C3"/>
    <mergeCell ref="D3:L3"/>
    <mergeCell ref="M3:U3"/>
    <mergeCell ref="B4:B6"/>
    <mergeCell ref="C4:C6"/>
    <mergeCell ref="D4:F4"/>
    <mergeCell ref="G4:J4"/>
    <mergeCell ref="K4:L4"/>
    <mergeCell ref="T5:T6"/>
    <mergeCell ref="M4:O4"/>
    <mergeCell ref="P4:S4"/>
    <mergeCell ref="T4:U4"/>
    <mergeCell ref="D5:D6"/>
    <mergeCell ref="E5:E6"/>
    <mergeCell ref="F5:F6"/>
    <mergeCell ref="G5:H5"/>
    <mergeCell ref="I5:J5"/>
    <mergeCell ref="K5:K6"/>
    <mergeCell ref="L5:L6"/>
    <mergeCell ref="A23:A25"/>
    <mergeCell ref="U5:U6"/>
    <mergeCell ref="A15:N15"/>
    <mergeCell ref="A17:B19"/>
    <mergeCell ref="C17:N17"/>
    <mergeCell ref="O17:T17"/>
    <mergeCell ref="C18:D18"/>
    <mergeCell ref="E18:F18"/>
    <mergeCell ref="G18:H18"/>
    <mergeCell ref="I18:J18"/>
    <mergeCell ref="K18:L18"/>
    <mergeCell ref="M5:M6"/>
    <mergeCell ref="N5:N6"/>
    <mergeCell ref="O5:O6"/>
    <mergeCell ref="P5:Q5"/>
    <mergeCell ref="R5:S5"/>
    <mergeCell ref="M18:N18"/>
    <mergeCell ref="O18:P18"/>
    <mergeCell ref="Q18:R18"/>
    <mergeCell ref="S18:T18"/>
    <mergeCell ref="A20:A22"/>
    <mergeCell ref="A29:N29"/>
    <mergeCell ref="A31:A32"/>
    <mergeCell ref="B31:B32"/>
    <mergeCell ref="C31:D31"/>
    <mergeCell ref="E31:F31"/>
    <mergeCell ref="G31:H31"/>
    <mergeCell ref="I31:J31"/>
    <mergeCell ref="K31:L31"/>
    <mergeCell ref="M31:N31"/>
    <mergeCell ref="O43:P43"/>
    <mergeCell ref="Q43:R43"/>
    <mergeCell ref="S43:T43"/>
    <mergeCell ref="O31:P31"/>
    <mergeCell ref="Q31:R31"/>
    <mergeCell ref="A41:P41"/>
    <mergeCell ref="A43:A44"/>
    <mergeCell ref="C43:D43"/>
    <mergeCell ref="E43:F43"/>
    <mergeCell ref="G43:H43"/>
    <mergeCell ref="I43:J43"/>
    <mergeCell ref="K43:L43"/>
    <mergeCell ref="M43:N43"/>
  </mergeCells>
  <phoneticPr fontId="3"/>
  <pageMargins left="0.78740157480314965" right="0.78740157480314965" top="0.78740157480314965" bottom="0.78740157480314965" header="0.31496062992125984" footer="0.31496062992125984"/>
  <pageSetup paperSize="9" fitToHeight="0" orientation="portrait" r:id="rId1"/>
  <headerFooter alignWithMargins="0"/>
  <colBreaks count="1" manualBreakCount="1">
    <brk id="12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6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1.375" style="27" customWidth="1"/>
    <col min="2" max="2" width="9.75" style="27" bestFit="1" customWidth="1"/>
    <col min="3" max="10" width="8.125" style="27" customWidth="1"/>
    <col min="11" max="11" width="9.875" style="27" customWidth="1"/>
    <col min="12" max="12" width="9.75" style="27" bestFit="1" customWidth="1"/>
    <col min="13" max="21" width="7.5" style="27" customWidth="1"/>
    <col min="22" max="16384" width="9" style="27"/>
  </cols>
  <sheetData>
    <row r="1" spans="1:21" ht="29.25" customHeight="1" x14ac:dyDescent="0.15">
      <c r="A1" s="17"/>
      <c r="B1" s="552" t="s">
        <v>160</v>
      </c>
      <c r="C1" s="552"/>
      <c r="D1" s="552"/>
      <c r="E1" s="552"/>
      <c r="F1" s="552"/>
      <c r="G1" s="552"/>
      <c r="H1" s="552"/>
      <c r="I1" s="552"/>
      <c r="K1" s="614" t="s">
        <v>161</v>
      </c>
      <c r="L1" s="614"/>
      <c r="M1" s="614"/>
      <c r="N1" s="614"/>
      <c r="O1" s="614"/>
      <c r="P1" s="614"/>
      <c r="Q1" s="614"/>
      <c r="R1" s="614"/>
      <c r="S1" s="614"/>
      <c r="T1" s="614"/>
      <c r="U1" s="614"/>
    </row>
    <row r="2" spans="1:21" ht="15" customHeight="1" x14ac:dyDescent="0.15">
      <c r="A2" s="216"/>
      <c r="B2" s="217"/>
      <c r="C2" s="217"/>
      <c r="D2" s="217"/>
      <c r="E2" s="217"/>
      <c r="F2" s="217"/>
      <c r="G2" s="217"/>
      <c r="H2" s="615" t="s">
        <v>162</v>
      </c>
      <c r="I2" s="615"/>
      <c r="U2" s="25" t="s">
        <v>162</v>
      </c>
    </row>
    <row r="3" spans="1:21" ht="27.75" customHeight="1" x14ac:dyDescent="0.15">
      <c r="A3" s="558" t="s">
        <v>7</v>
      </c>
      <c r="B3" s="560"/>
      <c r="C3" s="55" t="s">
        <v>163</v>
      </c>
      <c r="D3" s="218" t="s">
        <v>164</v>
      </c>
      <c r="E3" s="218" t="s">
        <v>165</v>
      </c>
      <c r="F3" s="55" t="s">
        <v>166</v>
      </c>
      <c r="G3" s="219" t="s">
        <v>167</v>
      </c>
      <c r="H3" s="55" t="s">
        <v>168</v>
      </c>
      <c r="I3" s="220" t="s">
        <v>169</v>
      </c>
      <c r="K3" s="616" t="s">
        <v>7</v>
      </c>
      <c r="L3" s="617"/>
      <c r="M3" s="620" t="s">
        <v>170</v>
      </c>
      <c r="N3" s="551" t="s">
        <v>171</v>
      </c>
      <c r="O3" s="622"/>
      <c r="P3" s="548"/>
      <c r="Q3" s="551" t="s">
        <v>172</v>
      </c>
      <c r="R3" s="622"/>
      <c r="S3" s="557" t="s">
        <v>173</v>
      </c>
      <c r="T3" s="558"/>
      <c r="U3" s="558"/>
    </row>
    <row r="4" spans="1:21" ht="16.5" customHeight="1" x14ac:dyDescent="0.15">
      <c r="A4" s="612" t="s">
        <v>174</v>
      </c>
      <c r="B4" s="221" t="s">
        <v>175</v>
      </c>
      <c r="C4" s="35">
        <v>7516</v>
      </c>
      <c r="D4" s="35">
        <v>296</v>
      </c>
      <c r="E4" s="35">
        <v>2598</v>
      </c>
      <c r="F4" s="35">
        <v>1694</v>
      </c>
      <c r="G4" s="222" t="s">
        <v>53</v>
      </c>
      <c r="H4" s="35">
        <v>1266</v>
      </c>
      <c r="I4" s="56">
        <v>13370</v>
      </c>
      <c r="K4" s="618"/>
      <c r="L4" s="619"/>
      <c r="M4" s="621"/>
      <c r="N4" s="55" t="s">
        <v>176</v>
      </c>
      <c r="O4" s="55" t="s">
        <v>177</v>
      </c>
      <c r="P4" s="55" t="s">
        <v>6</v>
      </c>
      <c r="Q4" s="223" t="s">
        <v>178</v>
      </c>
      <c r="R4" s="220" t="s">
        <v>179</v>
      </c>
      <c r="S4" s="69" t="s">
        <v>180</v>
      </c>
      <c r="T4" s="223" t="s">
        <v>181</v>
      </c>
      <c r="U4" s="68" t="s">
        <v>6</v>
      </c>
    </row>
    <row r="5" spans="1:21" ht="16.5" customHeight="1" x14ac:dyDescent="0.15">
      <c r="A5" s="612"/>
      <c r="B5" s="221">
        <v>28</v>
      </c>
      <c r="C5" s="35">
        <v>7644</v>
      </c>
      <c r="D5" s="35">
        <v>294</v>
      </c>
      <c r="E5" s="35">
        <v>2451</v>
      </c>
      <c r="F5" s="35">
        <v>1733</v>
      </c>
      <c r="G5" s="222" t="s">
        <v>53</v>
      </c>
      <c r="H5" s="35">
        <v>1262</v>
      </c>
      <c r="I5" s="56">
        <v>13384</v>
      </c>
      <c r="K5" s="611" t="s">
        <v>182</v>
      </c>
      <c r="L5" s="221" t="s">
        <v>183</v>
      </c>
      <c r="M5" s="128">
        <v>288</v>
      </c>
      <c r="N5" s="128">
        <v>171544</v>
      </c>
      <c r="O5" s="128">
        <v>89564</v>
      </c>
      <c r="P5" s="128">
        <v>261108</v>
      </c>
      <c r="Q5" s="128">
        <v>12636</v>
      </c>
      <c r="R5" s="135">
        <v>324</v>
      </c>
      <c r="S5" s="222" t="s">
        <v>53</v>
      </c>
      <c r="T5" s="222" t="s">
        <v>53</v>
      </c>
      <c r="U5" s="57" t="s">
        <v>53</v>
      </c>
    </row>
    <row r="6" spans="1:21" ht="16.5" customHeight="1" x14ac:dyDescent="0.15">
      <c r="A6" s="612"/>
      <c r="B6" s="221">
        <v>29</v>
      </c>
      <c r="C6" s="35">
        <v>7799</v>
      </c>
      <c r="D6" s="35">
        <v>291</v>
      </c>
      <c r="E6" s="35">
        <v>1898</v>
      </c>
      <c r="F6" s="35">
        <v>1818</v>
      </c>
      <c r="G6" s="222" t="s">
        <v>53</v>
      </c>
      <c r="H6" s="35">
        <v>1249</v>
      </c>
      <c r="I6" s="56">
        <f>SUM(C6:H6)</f>
        <v>13055</v>
      </c>
      <c r="K6" s="609"/>
      <c r="L6" s="221">
        <v>28</v>
      </c>
      <c r="M6" s="128">
        <v>287</v>
      </c>
      <c r="N6" s="128">
        <v>170316</v>
      </c>
      <c r="O6" s="128">
        <v>90520</v>
      </c>
      <c r="P6" s="128">
        <v>260836</v>
      </c>
      <c r="Q6" s="128">
        <v>6734</v>
      </c>
      <c r="R6" s="135">
        <v>223</v>
      </c>
      <c r="S6" s="222" t="s">
        <v>53</v>
      </c>
      <c r="T6" s="222" t="s">
        <v>53</v>
      </c>
      <c r="U6" s="57" t="s">
        <v>53</v>
      </c>
    </row>
    <row r="7" spans="1:21" s="46" customFormat="1" ht="16.5" customHeight="1" x14ac:dyDescent="0.15">
      <c r="A7" s="613"/>
      <c r="B7" s="224">
        <v>30</v>
      </c>
      <c r="C7" s="225">
        <v>7860</v>
      </c>
      <c r="D7" s="225">
        <v>262</v>
      </c>
      <c r="E7" s="225">
        <v>1379</v>
      </c>
      <c r="F7" s="225">
        <v>1891</v>
      </c>
      <c r="G7" s="226" t="s">
        <v>53</v>
      </c>
      <c r="H7" s="225">
        <v>1249</v>
      </c>
      <c r="I7" s="227">
        <f>SUM(C7:H7)</f>
        <v>12641</v>
      </c>
      <c r="K7" s="609"/>
      <c r="L7" s="221">
        <v>29</v>
      </c>
      <c r="M7" s="128">
        <v>290</v>
      </c>
      <c r="N7" s="128">
        <v>174742</v>
      </c>
      <c r="O7" s="128">
        <v>98111</v>
      </c>
      <c r="P7" s="128">
        <f>N7+O7</f>
        <v>272853</v>
      </c>
      <c r="Q7" s="128">
        <v>8394</v>
      </c>
      <c r="R7" s="135">
        <v>41</v>
      </c>
      <c r="S7" s="222" t="s">
        <v>157</v>
      </c>
      <c r="T7" s="222" t="s">
        <v>157</v>
      </c>
      <c r="U7" s="57" t="s">
        <v>158</v>
      </c>
    </row>
    <row r="8" spans="1:21" ht="16.5" customHeight="1" x14ac:dyDescent="0.15">
      <c r="A8" s="609" t="s">
        <v>184</v>
      </c>
      <c r="B8" s="221" t="s">
        <v>175</v>
      </c>
      <c r="C8" s="35">
        <v>1053</v>
      </c>
      <c r="D8" s="222" t="s">
        <v>53</v>
      </c>
      <c r="E8" s="35">
        <v>273</v>
      </c>
      <c r="F8" s="35">
        <v>923</v>
      </c>
      <c r="G8" s="222" t="s">
        <v>53</v>
      </c>
      <c r="H8" s="222" t="s">
        <v>53</v>
      </c>
      <c r="I8" s="56">
        <v>2249</v>
      </c>
      <c r="K8" s="610"/>
      <c r="L8" s="224">
        <v>30</v>
      </c>
      <c r="M8" s="138">
        <v>291</v>
      </c>
      <c r="N8" s="138">
        <f>P8-O8</f>
        <v>181435</v>
      </c>
      <c r="O8" s="138">
        <v>96968</v>
      </c>
      <c r="P8" s="138">
        <v>278403</v>
      </c>
      <c r="Q8" s="138">
        <v>8433</v>
      </c>
      <c r="R8" s="138">
        <v>73</v>
      </c>
      <c r="S8" s="226" t="s">
        <v>81</v>
      </c>
      <c r="T8" s="226" t="s">
        <v>185</v>
      </c>
      <c r="U8" s="228" t="s">
        <v>186</v>
      </c>
    </row>
    <row r="9" spans="1:21" ht="16.5" customHeight="1" x14ac:dyDescent="0.15">
      <c r="A9" s="609"/>
      <c r="B9" s="221">
        <v>28</v>
      </c>
      <c r="C9" s="35">
        <v>1160</v>
      </c>
      <c r="D9" s="222" t="s">
        <v>53</v>
      </c>
      <c r="E9" s="35">
        <v>253</v>
      </c>
      <c r="F9" s="35">
        <v>998</v>
      </c>
      <c r="G9" s="222" t="s">
        <v>53</v>
      </c>
      <c r="H9" s="222" t="s">
        <v>53</v>
      </c>
      <c r="I9" s="56">
        <v>2411</v>
      </c>
      <c r="K9" s="608" t="s">
        <v>4</v>
      </c>
      <c r="L9" s="221" t="s">
        <v>187</v>
      </c>
      <c r="M9" s="128">
        <v>303</v>
      </c>
      <c r="N9" s="128">
        <v>96517</v>
      </c>
      <c r="O9" s="128">
        <v>84101</v>
      </c>
      <c r="P9" s="128">
        <v>180618</v>
      </c>
      <c r="Q9" s="128">
        <v>4545</v>
      </c>
      <c r="R9" s="131">
        <v>114</v>
      </c>
      <c r="S9" s="222" t="s">
        <v>81</v>
      </c>
      <c r="T9" s="222" t="s">
        <v>158</v>
      </c>
      <c r="U9" s="57" t="s">
        <v>81</v>
      </c>
    </row>
    <row r="10" spans="1:21" ht="16.5" customHeight="1" x14ac:dyDescent="0.15">
      <c r="A10" s="609"/>
      <c r="B10" s="221">
        <v>29</v>
      </c>
      <c r="C10" s="35">
        <v>1228</v>
      </c>
      <c r="D10" s="222" t="s">
        <v>188</v>
      </c>
      <c r="E10" s="35">
        <v>246</v>
      </c>
      <c r="F10" s="35">
        <v>1063</v>
      </c>
      <c r="G10" s="222" t="s">
        <v>158</v>
      </c>
      <c r="H10" s="222" t="s">
        <v>158</v>
      </c>
      <c r="I10" s="56">
        <f>C10+E10+F10</f>
        <v>2537</v>
      </c>
      <c r="K10" s="609"/>
      <c r="L10" s="221">
        <v>28</v>
      </c>
      <c r="M10" s="128">
        <v>304</v>
      </c>
      <c r="N10" s="128">
        <v>94014</v>
      </c>
      <c r="O10" s="128">
        <v>82752</v>
      </c>
      <c r="P10" s="128">
        <v>176766</v>
      </c>
      <c r="Q10" s="128">
        <v>4560</v>
      </c>
      <c r="R10" s="131">
        <v>114</v>
      </c>
      <c r="S10" s="222" t="s">
        <v>53</v>
      </c>
      <c r="T10" s="222" t="s">
        <v>53</v>
      </c>
      <c r="U10" s="57" t="s">
        <v>53</v>
      </c>
    </row>
    <row r="11" spans="1:21" s="46" customFormat="1" ht="16.5" customHeight="1" x14ac:dyDescent="0.15">
      <c r="A11" s="610"/>
      <c r="B11" s="224">
        <v>30</v>
      </c>
      <c r="C11" s="225">
        <v>1306</v>
      </c>
      <c r="D11" s="226" t="s">
        <v>158</v>
      </c>
      <c r="E11" s="225">
        <v>240</v>
      </c>
      <c r="F11" s="225">
        <v>1095</v>
      </c>
      <c r="G11" s="226" t="s">
        <v>158</v>
      </c>
      <c r="H11" s="226" t="s">
        <v>158</v>
      </c>
      <c r="I11" s="227">
        <f>C11+E11+F11</f>
        <v>2641</v>
      </c>
      <c r="K11" s="609"/>
      <c r="L11" s="221">
        <v>29</v>
      </c>
      <c r="M11" s="128">
        <v>305</v>
      </c>
      <c r="N11" s="128">
        <v>93959</v>
      </c>
      <c r="O11" s="128">
        <v>89859</v>
      </c>
      <c r="P11" s="128">
        <f>N11+O11</f>
        <v>183818</v>
      </c>
      <c r="Q11" s="128">
        <v>4575</v>
      </c>
      <c r="R11" s="131">
        <v>114</v>
      </c>
      <c r="S11" s="222" t="s">
        <v>158</v>
      </c>
      <c r="T11" s="222" t="s">
        <v>158</v>
      </c>
      <c r="U11" s="57" t="s">
        <v>158</v>
      </c>
    </row>
    <row r="12" spans="1:21" ht="16.5" customHeight="1" x14ac:dyDescent="0.15">
      <c r="A12" s="609" t="s">
        <v>189</v>
      </c>
      <c r="B12" s="221" t="s">
        <v>175</v>
      </c>
      <c r="C12" s="35">
        <v>2697</v>
      </c>
      <c r="D12" s="222" t="s">
        <v>53</v>
      </c>
      <c r="E12" s="35">
        <v>718</v>
      </c>
      <c r="F12" s="222">
        <v>639</v>
      </c>
      <c r="G12" s="222" t="s">
        <v>53</v>
      </c>
      <c r="H12" s="35">
        <v>105</v>
      </c>
      <c r="I12" s="56">
        <v>4159</v>
      </c>
      <c r="K12" s="610"/>
      <c r="L12" s="224">
        <v>30</v>
      </c>
      <c r="M12" s="138">
        <v>305</v>
      </c>
      <c r="N12" s="138">
        <f>P12-O12</f>
        <v>97400</v>
      </c>
      <c r="O12" s="138">
        <v>89625</v>
      </c>
      <c r="P12" s="138">
        <v>187025</v>
      </c>
      <c r="Q12" s="138">
        <v>4561</v>
      </c>
      <c r="R12" s="139">
        <v>10</v>
      </c>
      <c r="S12" s="226" t="s">
        <v>186</v>
      </c>
      <c r="T12" s="226" t="s">
        <v>158</v>
      </c>
      <c r="U12" s="228" t="s">
        <v>158</v>
      </c>
    </row>
    <row r="13" spans="1:21" ht="16.5" customHeight="1" x14ac:dyDescent="0.15">
      <c r="A13" s="609"/>
      <c r="B13" s="221">
        <v>28</v>
      </c>
      <c r="C13" s="35">
        <v>2753</v>
      </c>
      <c r="D13" s="222" t="s">
        <v>53</v>
      </c>
      <c r="E13" s="35">
        <v>708</v>
      </c>
      <c r="F13" s="222">
        <v>683</v>
      </c>
      <c r="G13" s="222" t="s">
        <v>53</v>
      </c>
      <c r="H13" s="35">
        <v>105</v>
      </c>
      <c r="I13" s="56">
        <v>4249</v>
      </c>
      <c r="K13" s="608" t="s">
        <v>5</v>
      </c>
      <c r="L13" s="221" t="s">
        <v>187</v>
      </c>
      <c r="M13" s="128">
        <v>290</v>
      </c>
      <c r="N13" s="128">
        <f>P13-O13</f>
        <v>22635</v>
      </c>
      <c r="O13" s="128">
        <v>25080</v>
      </c>
      <c r="P13" s="128">
        <v>47715</v>
      </c>
      <c r="Q13" s="128">
        <v>795</v>
      </c>
      <c r="R13" s="135">
        <v>68</v>
      </c>
      <c r="S13" s="222" t="s">
        <v>158</v>
      </c>
      <c r="T13" s="222" t="s">
        <v>158</v>
      </c>
      <c r="U13" s="57" t="s">
        <v>158</v>
      </c>
    </row>
    <row r="14" spans="1:21" ht="16.5" customHeight="1" x14ac:dyDescent="0.15">
      <c r="A14" s="609"/>
      <c r="B14" s="221">
        <v>29</v>
      </c>
      <c r="C14" s="35">
        <v>2817</v>
      </c>
      <c r="D14" s="222" t="s">
        <v>53</v>
      </c>
      <c r="E14" s="35">
        <v>708</v>
      </c>
      <c r="F14" s="222">
        <v>742</v>
      </c>
      <c r="G14" s="222" t="s">
        <v>53</v>
      </c>
      <c r="H14" s="35">
        <v>105</v>
      </c>
      <c r="I14" s="56">
        <f>C14+E14+F14+H14</f>
        <v>4372</v>
      </c>
      <c r="K14" s="609"/>
      <c r="L14" s="221">
        <v>28</v>
      </c>
      <c r="M14" s="128">
        <v>289</v>
      </c>
      <c r="N14" s="128">
        <v>24571</v>
      </c>
      <c r="O14" s="128">
        <v>28049</v>
      </c>
      <c r="P14" s="128">
        <v>52620</v>
      </c>
      <c r="Q14" s="128">
        <v>881</v>
      </c>
      <c r="R14" s="135">
        <v>57</v>
      </c>
      <c r="S14" s="222" t="s">
        <v>53</v>
      </c>
      <c r="T14" s="222" t="s">
        <v>53</v>
      </c>
      <c r="U14" s="57" t="s">
        <v>53</v>
      </c>
    </row>
    <row r="15" spans="1:21" s="46" customFormat="1" ht="16.5" customHeight="1" x14ac:dyDescent="0.15">
      <c r="A15" s="610"/>
      <c r="B15" s="224">
        <v>30</v>
      </c>
      <c r="C15" s="225">
        <v>2858</v>
      </c>
      <c r="D15" s="226" t="s">
        <v>53</v>
      </c>
      <c r="E15" s="225">
        <v>653</v>
      </c>
      <c r="F15" s="226">
        <v>796</v>
      </c>
      <c r="G15" s="226" t="s">
        <v>53</v>
      </c>
      <c r="H15" s="225">
        <v>105</v>
      </c>
      <c r="I15" s="227">
        <f>C15+E15+F15+H15</f>
        <v>4412</v>
      </c>
      <c r="K15" s="609"/>
      <c r="L15" s="221">
        <v>29</v>
      </c>
      <c r="M15" s="128">
        <v>292</v>
      </c>
      <c r="N15" s="128">
        <v>24781</v>
      </c>
      <c r="O15" s="128">
        <v>23140</v>
      </c>
      <c r="P15" s="128">
        <f>N15+O15</f>
        <v>47921</v>
      </c>
      <c r="Q15" s="128">
        <v>1258</v>
      </c>
      <c r="R15" s="135">
        <v>49</v>
      </c>
      <c r="S15" s="222" t="s">
        <v>158</v>
      </c>
      <c r="T15" s="222" t="s">
        <v>158</v>
      </c>
      <c r="U15" s="57" t="s">
        <v>158</v>
      </c>
    </row>
    <row r="16" spans="1:21" ht="16.5" customHeight="1" x14ac:dyDescent="0.15">
      <c r="A16" s="612" t="s">
        <v>190</v>
      </c>
      <c r="B16" s="221" t="s">
        <v>187</v>
      </c>
      <c r="C16" s="222" t="s">
        <v>53</v>
      </c>
      <c r="D16" s="222" t="s">
        <v>53</v>
      </c>
      <c r="E16" s="128">
        <v>1270</v>
      </c>
      <c r="F16" s="229" t="s">
        <v>53</v>
      </c>
      <c r="G16" s="128">
        <v>887</v>
      </c>
      <c r="H16" s="222" t="s">
        <v>53</v>
      </c>
      <c r="I16" s="56">
        <v>2157</v>
      </c>
      <c r="K16" s="610"/>
      <c r="L16" s="224">
        <v>30</v>
      </c>
      <c r="M16" s="138">
        <v>293</v>
      </c>
      <c r="N16" s="138">
        <f>P16-O16</f>
        <v>27703</v>
      </c>
      <c r="O16" s="138">
        <v>27264</v>
      </c>
      <c r="P16" s="138">
        <v>54967</v>
      </c>
      <c r="Q16" s="138">
        <v>1583</v>
      </c>
      <c r="R16" s="138">
        <v>48</v>
      </c>
      <c r="S16" s="226" t="s">
        <v>158</v>
      </c>
      <c r="T16" s="226" t="s">
        <v>158</v>
      </c>
      <c r="U16" s="228" t="s">
        <v>158</v>
      </c>
    </row>
    <row r="17" spans="1:22" ht="16.5" customHeight="1" x14ac:dyDescent="0.15">
      <c r="A17" s="612"/>
      <c r="B17" s="221">
        <v>28</v>
      </c>
      <c r="C17" s="222" t="s">
        <v>53</v>
      </c>
      <c r="D17" s="222" t="s">
        <v>53</v>
      </c>
      <c r="E17" s="128">
        <v>1136</v>
      </c>
      <c r="F17" s="229" t="s">
        <v>53</v>
      </c>
      <c r="G17" s="128">
        <v>828</v>
      </c>
      <c r="H17" s="222" t="s">
        <v>53</v>
      </c>
      <c r="I17" s="56">
        <v>1964</v>
      </c>
      <c r="K17" s="608" t="s">
        <v>6</v>
      </c>
      <c r="L17" s="221" t="s">
        <v>183</v>
      </c>
      <c r="M17" s="128">
        <v>881</v>
      </c>
      <c r="N17" s="128">
        <v>290696</v>
      </c>
      <c r="O17" s="128">
        <v>198745</v>
      </c>
      <c r="P17" s="128">
        <v>489441</v>
      </c>
      <c r="Q17" s="128">
        <v>17976</v>
      </c>
      <c r="R17" s="135">
        <v>506</v>
      </c>
      <c r="S17" s="128">
        <v>707</v>
      </c>
      <c r="T17" s="128">
        <v>43696</v>
      </c>
      <c r="U17" s="135">
        <v>44403</v>
      </c>
    </row>
    <row r="18" spans="1:22" ht="16.5" customHeight="1" x14ac:dyDescent="0.15">
      <c r="A18" s="612"/>
      <c r="B18" s="221">
        <v>29</v>
      </c>
      <c r="C18" s="222" t="s">
        <v>186</v>
      </c>
      <c r="D18" s="222" t="s">
        <v>186</v>
      </c>
      <c r="E18" s="128">
        <v>1130</v>
      </c>
      <c r="F18" s="229" t="s">
        <v>158</v>
      </c>
      <c r="G18" s="128">
        <v>828</v>
      </c>
      <c r="H18" s="222" t="s">
        <v>158</v>
      </c>
      <c r="I18" s="56">
        <f>E18+G18</f>
        <v>1958</v>
      </c>
      <c r="K18" s="609"/>
      <c r="L18" s="221">
        <v>28</v>
      </c>
      <c r="M18" s="128">
        <v>880</v>
      </c>
      <c r="N18" s="128">
        <v>288901</v>
      </c>
      <c r="O18" s="128">
        <v>201321</v>
      </c>
      <c r="P18" s="128">
        <v>490222</v>
      </c>
      <c r="Q18" s="128">
        <v>12175</v>
      </c>
      <c r="R18" s="135">
        <v>394</v>
      </c>
      <c r="S18" s="128">
        <v>703</v>
      </c>
      <c r="T18" s="128">
        <v>36413</v>
      </c>
      <c r="U18" s="135">
        <v>37116</v>
      </c>
    </row>
    <row r="19" spans="1:22" s="46" customFormat="1" ht="16.5" customHeight="1" x14ac:dyDescent="0.15">
      <c r="A19" s="613"/>
      <c r="B19" s="224">
        <v>30</v>
      </c>
      <c r="C19" s="226" t="s">
        <v>81</v>
      </c>
      <c r="D19" s="226" t="s">
        <v>81</v>
      </c>
      <c r="E19" s="138">
        <v>1130</v>
      </c>
      <c r="F19" s="230" t="s">
        <v>81</v>
      </c>
      <c r="G19" s="138">
        <v>828</v>
      </c>
      <c r="H19" s="226" t="s">
        <v>81</v>
      </c>
      <c r="I19" s="227">
        <f>E19+G19</f>
        <v>1958</v>
      </c>
      <c r="K19" s="609"/>
      <c r="L19" s="221">
        <v>29</v>
      </c>
      <c r="M19" s="128">
        <f>M7+M11+M15</f>
        <v>887</v>
      </c>
      <c r="N19" s="128">
        <v>293482</v>
      </c>
      <c r="O19" s="128">
        <f t="shared" ref="O19:R19" si="0">O7+O11+O15</f>
        <v>211110</v>
      </c>
      <c r="P19" s="128">
        <f t="shared" si="0"/>
        <v>504592</v>
      </c>
      <c r="Q19" s="128">
        <f t="shared" si="0"/>
        <v>14227</v>
      </c>
      <c r="R19" s="135">
        <f t="shared" si="0"/>
        <v>204</v>
      </c>
      <c r="S19" s="128">
        <v>732</v>
      </c>
      <c r="T19" s="128">
        <f>U19-S19</f>
        <v>37891</v>
      </c>
      <c r="U19" s="135">
        <v>38623</v>
      </c>
    </row>
    <row r="20" spans="1:22" ht="16.5" customHeight="1" x14ac:dyDescent="0.15">
      <c r="A20" s="609" t="s">
        <v>6</v>
      </c>
      <c r="B20" s="221" t="s">
        <v>175</v>
      </c>
      <c r="C20" s="35">
        <v>11266</v>
      </c>
      <c r="D20" s="35">
        <v>296</v>
      </c>
      <c r="E20" s="35">
        <v>4859</v>
      </c>
      <c r="F20" s="35">
        <v>3256</v>
      </c>
      <c r="G20" s="128">
        <v>887</v>
      </c>
      <c r="H20" s="35">
        <v>1371</v>
      </c>
      <c r="I20" s="56">
        <v>21935</v>
      </c>
      <c r="K20" s="610"/>
      <c r="L20" s="224">
        <v>30</v>
      </c>
      <c r="M20" s="138">
        <f t="shared" ref="M20:R20" si="1">SUM(M8,M12,M16)</f>
        <v>889</v>
      </c>
      <c r="N20" s="138">
        <f t="shared" si="1"/>
        <v>306538</v>
      </c>
      <c r="O20" s="138">
        <f t="shared" si="1"/>
        <v>213857</v>
      </c>
      <c r="P20" s="138">
        <f t="shared" si="1"/>
        <v>520395</v>
      </c>
      <c r="Q20" s="138">
        <f t="shared" si="1"/>
        <v>14577</v>
      </c>
      <c r="R20" s="138">
        <f t="shared" si="1"/>
        <v>131</v>
      </c>
      <c r="S20" s="138">
        <v>778</v>
      </c>
      <c r="T20" s="138">
        <f>U20-S20</f>
        <v>39460</v>
      </c>
      <c r="U20" s="231">
        <v>40238</v>
      </c>
    </row>
    <row r="21" spans="1:22" ht="16.5" customHeight="1" x14ac:dyDescent="0.15">
      <c r="A21" s="609"/>
      <c r="B21" s="221">
        <v>28</v>
      </c>
      <c r="C21" s="35">
        <v>11557</v>
      </c>
      <c r="D21" s="35">
        <v>294</v>
      </c>
      <c r="E21" s="35">
        <v>4548</v>
      </c>
      <c r="F21" s="35">
        <v>3414</v>
      </c>
      <c r="G21" s="128">
        <v>828</v>
      </c>
      <c r="H21" s="35">
        <v>1367</v>
      </c>
      <c r="I21" s="56">
        <v>22008</v>
      </c>
      <c r="K21" s="232" t="s">
        <v>191</v>
      </c>
      <c r="L21" s="26"/>
      <c r="M21" s="26"/>
      <c r="N21" s="26"/>
      <c r="O21" s="26"/>
      <c r="P21" s="26"/>
      <c r="Q21" s="26"/>
      <c r="R21" s="26"/>
      <c r="S21" s="26"/>
      <c r="T21" s="26"/>
    </row>
    <row r="22" spans="1:22" ht="16.5" customHeight="1" x14ac:dyDescent="0.15">
      <c r="A22" s="609"/>
      <c r="B22" s="221">
        <v>29</v>
      </c>
      <c r="C22" s="35">
        <v>11844</v>
      </c>
      <c r="D22" s="35">
        <v>291</v>
      </c>
      <c r="E22" s="35">
        <v>3982</v>
      </c>
      <c r="F22" s="35">
        <v>3623</v>
      </c>
      <c r="G22" s="128">
        <v>828</v>
      </c>
      <c r="H22" s="35">
        <v>1354</v>
      </c>
      <c r="I22" s="56">
        <v>21922</v>
      </c>
      <c r="K22" s="233" t="s">
        <v>192</v>
      </c>
      <c r="L22" s="234"/>
      <c r="M22" s="234"/>
      <c r="N22" s="234"/>
      <c r="O22" s="234"/>
      <c r="P22" s="234"/>
      <c r="Q22" s="234"/>
      <c r="R22" s="234"/>
      <c r="S22" s="234"/>
      <c r="T22" s="234"/>
      <c r="U22" s="26"/>
    </row>
    <row r="23" spans="1:22" s="46" customFormat="1" ht="16.5" customHeight="1" x14ac:dyDescent="0.15">
      <c r="A23" s="610"/>
      <c r="B23" s="224">
        <v>30</v>
      </c>
      <c r="C23" s="225">
        <f>SUM(C7,C11,C15)</f>
        <v>12024</v>
      </c>
      <c r="D23" s="225">
        <f>SUM(D7)</f>
        <v>262</v>
      </c>
      <c r="E23" s="225">
        <f>SUM(E7,E11,E15,E19)</f>
        <v>3402</v>
      </c>
      <c r="F23" s="225">
        <f>SUM(F7,F11,F15)</f>
        <v>3782</v>
      </c>
      <c r="G23" s="138">
        <v>828</v>
      </c>
      <c r="H23" s="225">
        <f>SUM(H7,H15)</f>
        <v>1354</v>
      </c>
      <c r="I23" s="227">
        <f>SUM(I7,I11,I15,I19)</f>
        <v>21652</v>
      </c>
      <c r="K23" s="233" t="s">
        <v>193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2" ht="16.5" customHeight="1" x14ac:dyDescent="0.15">
      <c r="A24" s="22" t="s">
        <v>194</v>
      </c>
      <c r="B24" s="233"/>
      <c r="C24" s="233"/>
      <c r="D24" s="233"/>
      <c r="E24" s="233"/>
      <c r="F24" s="233"/>
      <c r="G24" s="233"/>
      <c r="H24" s="233"/>
      <c r="I24" s="233"/>
    </row>
    <row r="25" spans="1:22" ht="16.5" customHeight="1" x14ac:dyDescent="0.15">
      <c r="A25" s="22"/>
      <c r="B25" s="233"/>
      <c r="C25" s="233"/>
      <c r="D25" s="233"/>
      <c r="E25" s="233"/>
      <c r="F25" s="233"/>
      <c r="G25" s="233"/>
      <c r="H25" s="233"/>
      <c r="I25" s="233"/>
    </row>
    <row r="26" spans="1:22" ht="18.75" x14ac:dyDescent="0.15">
      <c r="A26" s="607" t="s">
        <v>195</v>
      </c>
      <c r="B26" s="607"/>
      <c r="C26" s="607"/>
      <c r="D26" s="607"/>
      <c r="E26" s="607"/>
      <c r="F26" s="607"/>
      <c r="G26" s="607"/>
      <c r="H26" s="607"/>
      <c r="I26" s="607"/>
      <c r="J26" s="607"/>
      <c r="K26" s="26"/>
      <c r="N26" s="26"/>
    </row>
    <row r="27" spans="1:22" ht="12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17"/>
      <c r="L27" s="26"/>
      <c r="M27" s="26"/>
      <c r="N27" s="26"/>
      <c r="O27" s="26"/>
      <c r="P27" s="26"/>
      <c r="Q27" s="26"/>
      <c r="R27" s="26"/>
      <c r="S27" s="26"/>
      <c r="T27" s="26"/>
      <c r="U27" s="25" t="s">
        <v>196</v>
      </c>
    </row>
    <row r="28" spans="1:22" ht="27.75" customHeight="1" x14ac:dyDescent="0.15">
      <c r="A28" s="558" t="s">
        <v>7</v>
      </c>
      <c r="B28" s="560"/>
      <c r="C28" s="55" t="s">
        <v>102</v>
      </c>
      <c r="D28" s="55" t="s">
        <v>197</v>
      </c>
      <c r="E28" s="55" t="s">
        <v>198</v>
      </c>
      <c r="F28" s="55" t="s">
        <v>199</v>
      </c>
      <c r="G28" s="55" t="s">
        <v>200</v>
      </c>
      <c r="H28" s="55" t="s">
        <v>201</v>
      </c>
      <c r="I28" s="55" t="s">
        <v>202</v>
      </c>
      <c r="J28" s="220" t="s">
        <v>203</v>
      </c>
      <c r="K28" s="235" t="s">
        <v>204</v>
      </c>
      <c r="L28" s="55" t="s">
        <v>205</v>
      </c>
      <c r="M28" s="55" t="s">
        <v>206</v>
      </c>
      <c r="N28" s="55" t="s">
        <v>207</v>
      </c>
      <c r="O28" s="55" t="s">
        <v>208</v>
      </c>
      <c r="P28" s="236" t="s">
        <v>209</v>
      </c>
      <c r="Q28" s="237" t="s">
        <v>210</v>
      </c>
      <c r="R28" s="236" t="s">
        <v>211</v>
      </c>
      <c r="S28" s="236" t="s">
        <v>212</v>
      </c>
      <c r="T28" s="236" t="s">
        <v>213</v>
      </c>
      <c r="U28" s="220" t="s">
        <v>214</v>
      </c>
    </row>
    <row r="29" spans="1:22" ht="16.5" customHeight="1" x14ac:dyDescent="0.15">
      <c r="A29" s="608" t="s">
        <v>3</v>
      </c>
      <c r="B29" s="238" t="s">
        <v>215</v>
      </c>
      <c r="C29" s="35">
        <v>290336</v>
      </c>
      <c r="D29" s="35">
        <v>3456</v>
      </c>
      <c r="E29" s="35">
        <v>5025</v>
      </c>
      <c r="F29" s="35">
        <v>11225</v>
      </c>
      <c r="G29" s="35">
        <v>17296</v>
      </c>
      <c r="H29" s="35">
        <v>9171</v>
      </c>
      <c r="I29" s="35">
        <v>12019</v>
      </c>
      <c r="J29" s="56">
        <v>5629</v>
      </c>
      <c r="K29" s="239">
        <v>16723</v>
      </c>
      <c r="L29" s="35">
        <v>2122</v>
      </c>
      <c r="M29" s="35">
        <v>26659</v>
      </c>
      <c r="N29" s="35">
        <v>19770</v>
      </c>
      <c r="O29" s="35">
        <v>56762</v>
      </c>
      <c r="P29" s="35">
        <v>51512</v>
      </c>
      <c r="Q29" s="35">
        <v>2396</v>
      </c>
      <c r="R29" s="35">
        <v>15145</v>
      </c>
      <c r="S29" s="35">
        <v>6762</v>
      </c>
      <c r="T29" s="35">
        <v>13370</v>
      </c>
      <c r="U29" s="240">
        <v>15294</v>
      </c>
    </row>
    <row r="30" spans="1:22" ht="16.5" customHeight="1" x14ac:dyDescent="0.15">
      <c r="A30" s="609"/>
      <c r="B30" s="238">
        <v>28</v>
      </c>
      <c r="C30" s="35">
        <v>291664</v>
      </c>
      <c r="D30" s="35">
        <v>3534</v>
      </c>
      <c r="E30" s="35">
        <v>5142</v>
      </c>
      <c r="F30" s="35">
        <v>11465</v>
      </c>
      <c r="G30" s="35">
        <v>17586</v>
      </c>
      <c r="H30" s="35">
        <v>9162</v>
      </c>
      <c r="I30" s="35">
        <v>12166</v>
      </c>
      <c r="J30" s="56">
        <v>5760</v>
      </c>
      <c r="K30" s="239">
        <v>17052</v>
      </c>
      <c r="L30" s="35">
        <v>2178</v>
      </c>
      <c r="M30" s="35">
        <v>26868</v>
      </c>
      <c r="N30" s="35">
        <v>19791</v>
      </c>
      <c r="O30" s="35">
        <v>56844</v>
      </c>
      <c r="P30" s="35">
        <v>51283</v>
      </c>
      <c r="Q30" s="35">
        <v>2401</v>
      </c>
      <c r="R30" s="35">
        <v>15431</v>
      </c>
      <c r="S30" s="35">
        <v>6935</v>
      </c>
      <c r="T30" s="35">
        <v>13384</v>
      </c>
      <c r="U30" s="240">
        <v>14682</v>
      </c>
    </row>
    <row r="31" spans="1:22" ht="16.5" customHeight="1" x14ac:dyDescent="0.15">
      <c r="A31" s="609"/>
      <c r="B31" s="238">
        <v>29</v>
      </c>
      <c r="C31" s="35">
        <v>285869</v>
      </c>
      <c r="D31" s="35">
        <v>3543</v>
      </c>
      <c r="E31" s="35">
        <v>5238</v>
      </c>
      <c r="F31" s="35">
        <v>11653</v>
      </c>
      <c r="G31" s="35">
        <v>17788</v>
      </c>
      <c r="H31" s="35">
        <v>9266</v>
      </c>
      <c r="I31" s="35">
        <v>12297</v>
      </c>
      <c r="J31" s="56">
        <v>5755</v>
      </c>
      <c r="K31" s="239">
        <v>17201</v>
      </c>
      <c r="L31" s="35">
        <v>2204</v>
      </c>
      <c r="M31" s="35">
        <v>26894</v>
      </c>
      <c r="N31" s="35">
        <v>19141</v>
      </c>
      <c r="O31" s="35">
        <v>57436</v>
      </c>
      <c r="P31" s="35">
        <v>44621</v>
      </c>
      <c r="Q31" s="35">
        <v>2408</v>
      </c>
      <c r="R31" s="35">
        <v>15688</v>
      </c>
      <c r="S31" s="35">
        <v>6997</v>
      </c>
      <c r="T31" s="35">
        <v>13055</v>
      </c>
      <c r="U31" s="240">
        <v>14684</v>
      </c>
    </row>
    <row r="32" spans="1:22" s="46" customFormat="1" ht="16.5" customHeight="1" x14ac:dyDescent="0.15">
      <c r="A32" s="610"/>
      <c r="B32" s="241">
        <v>30</v>
      </c>
      <c r="C32" s="225">
        <v>281496</v>
      </c>
      <c r="D32" s="225">
        <v>3595</v>
      </c>
      <c r="E32" s="225">
        <v>5374</v>
      </c>
      <c r="F32" s="225">
        <v>11596</v>
      </c>
      <c r="G32" s="225">
        <v>18009</v>
      </c>
      <c r="H32" s="225">
        <v>9598</v>
      </c>
      <c r="I32" s="225">
        <v>12418</v>
      </c>
      <c r="J32" s="227">
        <v>5760</v>
      </c>
      <c r="K32" s="242">
        <v>17357</v>
      </c>
      <c r="L32" s="225">
        <v>2191</v>
      </c>
      <c r="M32" s="225">
        <v>26657</v>
      </c>
      <c r="N32" s="225">
        <v>19328</v>
      </c>
      <c r="O32" s="225">
        <v>56945</v>
      </c>
      <c r="P32" s="225">
        <v>40074</v>
      </c>
      <c r="Q32" s="225">
        <v>2402</v>
      </c>
      <c r="R32" s="225">
        <v>15883</v>
      </c>
      <c r="S32" s="225">
        <v>6919</v>
      </c>
      <c r="T32" s="225">
        <v>12641</v>
      </c>
      <c r="U32" s="243">
        <v>14749</v>
      </c>
      <c r="V32" s="45"/>
    </row>
    <row r="33" spans="1:22" ht="16.5" customHeight="1" x14ac:dyDescent="0.15">
      <c r="A33" s="608" t="s">
        <v>4</v>
      </c>
      <c r="B33" s="238" t="s">
        <v>215</v>
      </c>
      <c r="C33" s="35">
        <v>60386</v>
      </c>
      <c r="D33" s="35">
        <v>671</v>
      </c>
      <c r="E33" s="35">
        <v>1028</v>
      </c>
      <c r="F33" s="35">
        <v>2262</v>
      </c>
      <c r="G33" s="35">
        <v>3299</v>
      </c>
      <c r="H33" s="35">
        <v>2500</v>
      </c>
      <c r="I33" s="35">
        <v>3850</v>
      </c>
      <c r="J33" s="56">
        <v>1349</v>
      </c>
      <c r="K33" s="239">
        <v>3066</v>
      </c>
      <c r="L33" s="35">
        <v>643</v>
      </c>
      <c r="M33" s="35">
        <v>3667</v>
      </c>
      <c r="N33" s="35">
        <v>7397</v>
      </c>
      <c r="O33" s="222">
        <v>24661</v>
      </c>
      <c r="P33" s="222" t="s">
        <v>53</v>
      </c>
      <c r="Q33" s="222" t="s">
        <v>53</v>
      </c>
      <c r="R33" s="35">
        <v>1074</v>
      </c>
      <c r="S33" s="35">
        <v>389</v>
      </c>
      <c r="T33" s="35">
        <v>2249</v>
      </c>
      <c r="U33" s="240">
        <v>2281</v>
      </c>
    </row>
    <row r="34" spans="1:22" ht="16.5" customHeight="1" x14ac:dyDescent="0.15">
      <c r="A34" s="609"/>
      <c r="B34" s="238">
        <v>28</v>
      </c>
      <c r="C34" s="35">
        <v>63873</v>
      </c>
      <c r="D34" s="35">
        <v>701</v>
      </c>
      <c r="E34" s="35">
        <v>1102</v>
      </c>
      <c r="F34" s="35">
        <v>2356</v>
      </c>
      <c r="G34" s="35">
        <v>3507</v>
      </c>
      <c r="H34" s="35">
        <v>2653</v>
      </c>
      <c r="I34" s="35">
        <v>4131</v>
      </c>
      <c r="J34" s="56">
        <v>1435</v>
      </c>
      <c r="K34" s="239">
        <v>3236</v>
      </c>
      <c r="L34" s="35">
        <v>672</v>
      </c>
      <c r="M34" s="35">
        <v>3795</v>
      </c>
      <c r="N34" s="35">
        <v>7938</v>
      </c>
      <c r="O34" s="222">
        <v>25995</v>
      </c>
      <c r="P34" s="222" t="s">
        <v>216</v>
      </c>
      <c r="Q34" s="222" t="s">
        <v>158</v>
      </c>
      <c r="R34" s="35">
        <v>1153</v>
      </c>
      <c r="S34" s="35">
        <v>391</v>
      </c>
      <c r="T34" s="35">
        <v>2411</v>
      </c>
      <c r="U34" s="240">
        <v>2397</v>
      </c>
    </row>
    <row r="35" spans="1:22" s="17" customFormat="1" ht="16.5" customHeight="1" x14ac:dyDescent="0.15">
      <c r="A35" s="609"/>
      <c r="B35" s="238">
        <v>29</v>
      </c>
      <c r="C35" s="35">
        <v>67393</v>
      </c>
      <c r="D35" s="35">
        <v>732</v>
      </c>
      <c r="E35" s="35">
        <v>1186</v>
      </c>
      <c r="F35" s="35">
        <v>2432</v>
      </c>
      <c r="G35" s="35">
        <v>3700</v>
      </c>
      <c r="H35" s="35">
        <v>2784</v>
      </c>
      <c r="I35" s="35">
        <v>4451</v>
      </c>
      <c r="J35" s="56">
        <v>1535</v>
      </c>
      <c r="K35" s="239">
        <v>3395</v>
      </c>
      <c r="L35" s="35">
        <v>699</v>
      </c>
      <c r="M35" s="35">
        <v>3927</v>
      </c>
      <c r="N35" s="35">
        <v>8432</v>
      </c>
      <c r="O35" s="222">
        <v>27512</v>
      </c>
      <c r="P35" s="222" t="s">
        <v>158</v>
      </c>
      <c r="Q35" s="222" t="s">
        <v>217</v>
      </c>
      <c r="R35" s="35">
        <v>1233</v>
      </c>
      <c r="S35" s="35">
        <v>393</v>
      </c>
      <c r="T35" s="35">
        <v>2537</v>
      </c>
      <c r="U35" s="240">
        <v>2445</v>
      </c>
    </row>
    <row r="36" spans="1:22" s="46" customFormat="1" ht="16.5" customHeight="1" x14ac:dyDescent="0.15">
      <c r="A36" s="610"/>
      <c r="B36" s="241">
        <v>30</v>
      </c>
      <c r="C36" s="225">
        <v>71077</v>
      </c>
      <c r="D36" s="225">
        <v>752</v>
      </c>
      <c r="E36" s="225">
        <v>1297</v>
      </c>
      <c r="F36" s="225">
        <v>2576</v>
      </c>
      <c r="G36" s="225">
        <v>3874</v>
      </c>
      <c r="H36" s="225">
        <v>2934</v>
      </c>
      <c r="I36" s="225">
        <v>4730</v>
      </c>
      <c r="J36" s="227">
        <v>1629</v>
      </c>
      <c r="K36" s="242">
        <v>3566</v>
      </c>
      <c r="L36" s="225">
        <v>708</v>
      </c>
      <c r="M36" s="225">
        <v>4041</v>
      </c>
      <c r="N36" s="225">
        <v>9024</v>
      </c>
      <c r="O36" s="226">
        <v>29148</v>
      </c>
      <c r="P36" s="226" t="s">
        <v>216</v>
      </c>
      <c r="Q36" s="226" t="s">
        <v>218</v>
      </c>
      <c r="R36" s="225">
        <v>1301</v>
      </c>
      <c r="S36" s="225">
        <v>394</v>
      </c>
      <c r="T36" s="225">
        <v>2641</v>
      </c>
      <c r="U36" s="243">
        <v>2462</v>
      </c>
      <c r="V36" s="45"/>
    </row>
    <row r="37" spans="1:22" ht="16.5" customHeight="1" x14ac:dyDescent="0.15">
      <c r="A37" s="608" t="s">
        <v>5</v>
      </c>
      <c r="B37" s="238" t="s">
        <v>187</v>
      </c>
      <c r="C37" s="35">
        <v>101418</v>
      </c>
      <c r="D37" s="35">
        <v>667</v>
      </c>
      <c r="E37" s="35">
        <v>1604</v>
      </c>
      <c r="F37" s="35">
        <v>3054</v>
      </c>
      <c r="G37" s="35">
        <v>5044</v>
      </c>
      <c r="H37" s="35">
        <v>2839</v>
      </c>
      <c r="I37" s="35">
        <v>4383</v>
      </c>
      <c r="J37" s="56">
        <v>1754</v>
      </c>
      <c r="K37" s="239">
        <v>3968</v>
      </c>
      <c r="L37" s="35">
        <v>856</v>
      </c>
      <c r="M37" s="35">
        <v>13555</v>
      </c>
      <c r="N37" s="35">
        <v>14145</v>
      </c>
      <c r="O37" s="35">
        <v>39949</v>
      </c>
      <c r="P37" s="222" t="s">
        <v>53</v>
      </c>
      <c r="Q37" s="222" t="s">
        <v>53</v>
      </c>
      <c r="R37" s="35">
        <v>1992</v>
      </c>
      <c r="S37" s="35">
        <v>1273</v>
      </c>
      <c r="T37" s="35">
        <v>4159</v>
      </c>
      <c r="U37" s="56">
        <v>2176</v>
      </c>
    </row>
    <row r="38" spans="1:22" ht="16.5" customHeight="1" x14ac:dyDescent="0.15">
      <c r="A38" s="609"/>
      <c r="B38" s="238">
        <v>28</v>
      </c>
      <c r="C38" s="35">
        <v>102481</v>
      </c>
      <c r="D38" s="35">
        <v>664</v>
      </c>
      <c r="E38" s="35">
        <v>1609</v>
      </c>
      <c r="F38" s="35">
        <v>3094</v>
      </c>
      <c r="G38" s="35">
        <v>5081</v>
      </c>
      <c r="H38" s="35">
        <v>2848</v>
      </c>
      <c r="I38" s="35">
        <v>4408</v>
      </c>
      <c r="J38" s="56">
        <v>1726</v>
      </c>
      <c r="K38" s="239">
        <v>4092</v>
      </c>
      <c r="L38" s="35">
        <v>851</v>
      </c>
      <c r="M38" s="35">
        <v>12846</v>
      </c>
      <c r="N38" s="35">
        <v>15254</v>
      </c>
      <c r="O38" s="35">
        <v>40193</v>
      </c>
      <c r="P38" s="222" t="s">
        <v>217</v>
      </c>
      <c r="Q38" s="222" t="s">
        <v>216</v>
      </c>
      <c r="R38" s="35">
        <v>2065</v>
      </c>
      <c r="S38" s="35">
        <v>1267</v>
      </c>
      <c r="T38" s="35">
        <v>4249</v>
      </c>
      <c r="U38" s="56">
        <v>2234</v>
      </c>
    </row>
    <row r="39" spans="1:22" s="17" customFormat="1" ht="16.5" customHeight="1" x14ac:dyDescent="0.15">
      <c r="A39" s="609"/>
      <c r="B39" s="238">
        <v>29</v>
      </c>
      <c r="C39" s="35">
        <v>103565</v>
      </c>
      <c r="D39" s="35">
        <v>670</v>
      </c>
      <c r="E39" s="35">
        <v>1645</v>
      </c>
      <c r="F39" s="35">
        <v>2973</v>
      </c>
      <c r="G39" s="35">
        <v>5113</v>
      </c>
      <c r="H39" s="35">
        <v>2934</v>
      </c>
      <c r="I39" s="35">
        <v>4545</v>
      </c>
      <c r="J39" s="56">
        <v>1789</v>
      </c>
      <c r="K39" s="239">
        <v>4147</v>
      </c>
      <c r="L39" s="35">
        <v>872</v>
      </c>
      <c r="M39" s="35">
        <v>12281</v>
      </c>
      <c r="N39" s="35">
        <v>15855</v>
      </c>
      <c r="O39" s="35">
        <v>40768</v>
      </c>
      <c r="P39" s="222" t="s">
        <v>158</v>
      </c>
      <c r="Q39" s="222" t="s">
        <v>216</v>
      </c>
      <c r="R39" s="35">
        <v>2136</v>
      </c>
      <c r="S39" s="35">
        <v>1188</v>
      </c>
      <c r="T39" s="35">
        <v>4372</v>
      </c>
      <c r="U39" s="56">
        <v>2277</v>
      </c>
    </row>
    <row r="40" spans="1:22" s="46" customFormat="1" ht="16.5" customHeight="1" x14ac:dyDescent="0.15">
      <c r="A40" s="610"/>
      <c r="B40" s="241">
        <v>30</v>
      </c>
      <c r="C40" s="225">
        <v>103859</v>
      </c>
      <c r="D40" s="225">
        <v>664</v>
      </c>
      <c r="E40" s="225">
        <v>1511</v>
      </c>
      <c r="F40" s="225">
        <v>3052</v>
      </c>
      <c r="G40" s="225">
        <v>5139</v>
      </c>
      <c r="H40" s="225">
        <v>2960</v>
      </c>
      <c r="I40" s="225">
        <v>4745</v>
      </c>
      <c r="J40" s="227">
        <v>1795</v>
      </c>
      <c r="K40" s="242">
        <v>4170</v>
      </c>
      <c r="L40" s="225">
        <v>803</v>
      </c>
      <c r="M40" s="225">
        <v>11476</v>
      </c>
      <c r="N40" s="225">
        <v>16363</v>
      </c>
      <c r="O40" s="225">
        <v>41061</v>
      </c>
      <c r="P40" s="226" t="s">
        <v>158</v>
      </c>
      <c r="Q40" s="226" t="s">
        <v>158</v>
      </c>
      <c r="R40" s="225">
        <v>2191</v>
      </c>
      <c r="S40" s="225">
        <v>1176</v>
      </c>
      <c r="T40" s="225">
        <v>4412</v>
      </c>
      <c r="U40" s="227">
        <v>2341</v>
      </c>
      <c r="V40" s="45"/>
    </row>
    <row r="41" spans="1:22" ht="16.5" customHeight="1" x14ac:dyDescent="0.15">
      <c r="A41" s="608" t="s">
        <v>6</v>
      </c>
      <c r="B41" s="238" t="s">
        <v>219</v>
      </c>
      <c r="C41" s="35">
        <v>452140</v>
      </c>
      <c r="D41" s="35">
        <v>4794</v>
      </c>
      <c r="E41" s="35">
        <v>7657</v>
      </c>
      <c r="F41" s="35">
        <v>16541</v>
      </c>
      <c r="G41" s="35">
        <v>25639</v>
      </c>
      <c r="H41" s="35">
        <v>14510</v>
      </c>
      <c r="I41" s="35">
        <v>20252</v>
      </c>
      <c r="J41" s="56">
        <v>8732</v>
      </c>
      <c r="K41" s="239">
        <v>23757</v>
      </c>
      <c r="L41" s="35">
        <v>3621</v>
      </c>
      <c r="M41" s="35">
        <v>43881</v>
      </c>
      <c r="N41" s="35">
        <v>41312</v>
      </c>
      <c r="O41" s="35">
        <v>121372</v>
      </c>
      <c r="P41" s="35">
        <v>51512</v>
      </c>
      <c r="Q41" s="35">
        <v>2396</v>
      </c>
      <c r="R41" s="35">
        <v>18211</v>
      </c>
      <c r="S41" s="35">
        <v>8424</v>
      </c>
      <c r="T41" s="35">
        <v>19778</v>
      </c>
      <c r="U41" s="56">
        <v>19751</v>
      </c>
    </row>
    <row r="42" spans="1:22" ht="16.5" customHeight="1" x14ac:dyDescent="0.15">
      <c r="A42" s="609"/>
      <c r="B42" s="238">
        <v>28</v>
      </c>
      <c r="C42" s="35">
        <v>458018</v>
      </c>
      <c r="D42" s="35">
        <v>4899</v>
      </c>
      <c r="E42" s="35">
        <v>7853</v>
      </c>
      <c r="F42" s="35">
        <v>16915</v>
      </c>
      <c r="G42" s="35">
        <v>26174</v>
      </c>
      <c r="H42" s="35">
        <v>14663</v>
      </c>
      <c r="I42" s="35">
        <v>20705</v>
      </c>
      <c r="J42" s="56">
        <v>8921</v>
      </c>
      <c r="K42" s="239">
        <v>24380</v>
      </c>
      <c r="L42" s="35">
        <v>3701</v>
      </c>
      <c r="M42" s="35">
        <v>43509</v>
      </c>
      <c r="N42" s="35">
        <v>42983</v>
      </c>
      <c r="O42" s="35">
        <v>123032</v>
      </c>
      <c r="P42" s="35">
        <v>51283</v>
      </c>
      <c r="Q42" s="35">
        <v>2401</v>
      </c>
      <c r="R42" s="35">
        <v>18649</v>
      </c>
      <c r="S42" s="35">
        <v>8593</v>
      </c>
      <c r="T42" s="35">
        <v>20044</v>
      </c>
      <c r="U42" s="56">
        <v>19313</v>
      </c>
    </row>
    <row r="43" spans="1:22" s="17" customFormat="1" ht="16.5" customHeight="1" x14ac:dyDescent="0.15">
      <c r="A43" s="609"/>
      <c r="B43" s="238">
        <v>29</v>
      </c>
      <c r="C43" s="35">
        <f>SUM(C31,C35,C39)</f>
        <v>456827</v>
      </c>
      <c r="D43" s="35">
        <f t="shared" ref="D43:U44" si="2">SUM(D31,D35,D39)</f>
        <v>4945</v>
      </c>
      <c r="E43" s="35">
        <f t="shared" si="2"/>
        <v>8069</v>
      </c>
      <c r="F43" s="35">
        <f t="shared" si="2"/>
        <v>17058</v>
      </c>
      <c r="G43" s="35">
        <f t="shared" si="2"/>
        <v>26601</v>
      </c>
      <c r="H43" s="35">
        <f t="shared" si="2"/>
        <v>14984</v>
      </c>
      <c r="I43" s="35">
        <f t="shared" si="2"/>
        <v>21293</v>
      </c>
      <c r="J43" s="56">
        <f t="shared" si="2"/>
        <v>9079</v>
      </c>
      <c r="K43" s="239">
        <f t="shared" si="2"/>
        <v>24743</v>
      </c>
      <c r="L43" s="35">
        <f t="shared" si="2"/>
        <v>3775</v>
      </c>
      <c r="M43" s="35">
        <f t="shared" si="2"/>
        <v>43102</v>
      </c>
      <c r="N43" s="35">
        <f t="shared" si="2"/>
        <v>43428</v>
      </c>
      <c r="O43" s="35">
        <f t="shared" si="2"/>
        <v>125716</v>
      </c>
      <c r="P43" s="35">
        <f t="shared" si="2"/>
        <v>44621</v>
      </c>
      <c r="Q43" s="35">
        <f t="shared" si="2"/>
        <v>2408</v>
      </c>
      <c r="R43" s="35">
        <f t="shared" si="2"/>
        <v>19057</v>
      </c>
      <c r="S43" s="35">
        <f t="shared" si="2"/>
        <v>8578</v>
      </c>
      <c r="T43" s="35">
        <f t="shared" si="2"/>
        <v>19964</v>
      </c>
      <c r="U43" s="56">
        <f t="shared" si="2"/>
        <v>19406</v>
      </c>
    </row>
    <row r="44" spans="1:22" s="46" customFormat="1" ht="16.5" customHeight="1" x14ac:dyDescent="0.15">
      <c r="A44" s="610"/>
      <c r="B44" s="241">
        <v>30</v>
      </c>
      <c r="C44" s="225">
        <f>SUM(C32,C36,C40)</f>
        <v>456432</v>
      </c>
      <c r="D44" s="225">
        <f t="shared" si="2"/>
        <v>5011</v>
      </c>
      <c r="E44" s="225">
        <f t="shared" si="2"/>
        <v>8182</v>
      </c>
      <c r="F44" s="225">
        <f t="shared" si="2"/>
        <v>17224</v>
      </c>
      <c r="G44" s="225">
        <f t="shared" si="2"/>
        <v>27022</v>
      </c>
      <c r="H44" s="225">
        <f t="shared" si="2"/>
        <v>15492</v>
      </c>
      <c r="I44" s="225">
        <f t="shared" si="2"/>
        <v>21893</v>
      </c>
      <c r="J44" s="227">
        <f t="shared" si="2"/>
        <v>9184</v>
      </c>
      <c r="K44" s="242">
        <f t="shared" si="2"/>
        <v>25093</v>
      </c>
      <c r="L44" s="225">
        <f t="shared" si="2"/>
        <v>3702</v>
      </c>
      <c r="M44" s="225">
        <f t="shared" si="2"/>
        <v>42174</v>
      </c>
      <c r="N44" s="225">
        <f t="shared" si="2"/>
        <v>44715</v>
      </c>
      <c r="O44" s="225">
        <f t="shared" si="2"/>
        <v>127154</v>
      </c>
      <c r="P44" s="225">
        <f t="shared" si="2"/>
        <v>40074</v>
      </c>
      <c r="Q44" s="225">
        <f t="shared" si="2"/>
        <v>2402</v>
      </c>
      <c r="R44" s="225">
        <f t="shared" si="2"/>
        <v>19375</v>
      </c>
      <c r="S44" s="225">
        <f t="shared" si="2"/>
        <v>8489</v>
      </c>
      <c r="T44" s="225">
        <f t="shared" si="2"/>
        <v>19694</v>
      </c>
      <c r="U44" s="227">
        <f t="shared" si="2"/>
        <v>19552</v>
      </c>
      <c r="V44" s="45"/>
    </row>
    <row r="45" spans="1:22" ht="16.5" customHeight="1" x14ac:dyDescent="0.15">
      <c r="A45" s="22" t="s">
        <v>220</v>
      </c>
    </row>
    <row r="46" spans="1:22" ht="16.5" customHeight="1" x14ac:dyDescent="0.15">
      <c r="A46" s="22" t="s">
        <v>221</v>
      </c>
    </row>
  </sheetData>
  <mergeCells count="24">
    <mergeCell ref="B1:I1"/>
    <mergeCell ref="K1:U1"/>
    <mergeCell ref="H2:I2"/>
    <mergeCell ref="A3:B3"/>
    <mergeCell ref="K3:L4"/>
    <mergeCell ref="M3:M4"/>
    <mergeCell ref="N3:P3"/>
    <mergeCell ref="Q3:R3"/>
    <mergeCell ref="S3:U3"/>
    <mergeCell ref="A4:A7"/>
    <mergeCell ref="A41:A44"/>
    <mergeCell ref="K5:K8"/>
    <mergeCell ref="A8:A11"/>
    <mergeCell ref="K9:K12"/>
    <mergeCell ref="A12:A15"/>
    <mergeCell ref="K13:K16"/>
    <mergeCell ref="A16:A19"/>
    <mergeCell ref="K17:K20"/>
    <mergeCell ref="A20:A23"/>
    <mergeCell ref="A26:J26"/>
    <mergeCell ref="A28:B28"/>
    <mergeCell ref="A29:A32"/>
    <mergeCell ref="A33:A36"/>
    <mergeCell ref="A37:A40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1"/>
  <sheetViews>
    <sheetView view="pageBreakPreview" zoomScale="90" zoomScaleNormal="100" zoomScaleSheetLayoutView="90" workbookViewId="0">
      <selection sqref="A1:K1"/>
    </sheetView>
  </sheetViews>
  <sheetFormatPr defaultColWidth="9" defaultRowHeight="13.5" x14ac:dyDescent="0.15"/>
  <cols>
    <col min="1" max="1" width="17.25" style="244" bestFit="1" customWidth="1"/>
    <col min="2" max="11" width="6.875" style="244" customWidth="1"/>
    <col min="12" max="16384" width="9" style="244"/>
  </cols>
  <sheetData>
    <row r="1" spans="1:13" s="21" customFormat="1" ht="18.75" x14ac:dyDescent="0.15">
      <c r="A1" s="552" t="s">
        <v>222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3" ht="19.5" customHeight="1" x14ac:dyDescent="0.15">
      <c r="B2" s="245"/>
      <c r="C2" s="245"/>
      <c r="D2" s="246"/>
      <c r="E2" s="246"/>
      <c r="F2" s="246"/>
      <c r="G2" s="246"/>
      <c r="I2" s="247"/>
      <c r="K2" s="248" t="s">
        <v>196</v>
      </c>
      <c r="L2" s="249"/>
      <c r="M2" s="249"/>
    </row>
    <row r="3" spans="1:13" ht="19.5" customHeight="1" x14ac:dyDescent="0.15">
      <c r="A3" s="548" t="s">
        <v>223</v>
      </c>
      <c r="B3" s="625" t="s">
        <v>224</v>
      </c>
      <c r="C3" s="626"/>
      <c r="D3" s="625" t="s">
        <v>225</v>
      </c>
      <c r="E3" s="626"/>
      <c r="F3" s="625" t="s">
        <v>226</v>
      </c>
      <c r="G3" s="626"/>
      <c r="H3" s="625" t="s">
        <v>227</v>
      </c>
      <c r="I3" s="626"/>
      <c r="J3" s="628" t="s">
        <v>228</v>
      </c>
      <c r="K3" s="629"/>
    </row>
    <row r="4" spans="1:13" ht="19.5" customHeight="1" x14ac:dyDescent="0.15">
      <c r="A4" s="548"/>
      <c r="B4" s="250" t="s">
        <v>229</v>
      </c>
      <c r="C4" s="251" t="s">
        <v>230</v>
      </c>
      <c r="D4" s="223" t="s">
        <v>229</v>
      </c>
      <c r="E4" s="251" t="s">
        <v>230</v>
      </c>
      <c r="F4" s="223" t="s">
        <v>229</v>
      </c>
      <c r="G4" s="251" t="s">
        <v>230</v>
      </c>
      <c r="H4" s="223" t="s">
        <v>229</v>
      </c>
      <c r="I4" s="251" t="s">
        <v>230</v>
      </c>
      <c r="J4" s="252" t="s">
        <v>229</v>
      </c>
      <c r="K4" s="253" t="s">
        <v>230</v>
      </c>
    </row>
    <row r="5" spans="1:13" ht="19.5" customHeight="1" x14ac:dyDescent="0.15">
      <c r="A5" s="31" t="s">
        <v>231</v>
      </c>
      <c r="B5" s="254">
        <v>1658</v>
      </c>
      <c r="C5" s="255">
        <v>23687</v>
      </c>
      <c r="D5" s="254">
        <v>1637</v>
      </c>
      <c r="E5" s="255">
        <v>24083</v>
      </c>
      <c r="F5" s="254">
        <v>1732</v>
      </c>
      <c r="G5" s="255">
        <v>24176</v>
      </c>
      <c r="H5" s="254">
        <v>1746</v>
      </c>
      <c r="I5" s="255">
        <v>26346</v>
      </c>
      <c r="J5" s="256">
        <v>1965</v>
      </c>
      <c r="K5" s="257">
        <v>27643</v>
      </c>
    </row>
    <row r="6" spans="1:13" ht="19.5" customHeight="1" x14ac:dyDescent="0.15">
      <c r="A6" s="31" t="s">
        <v>232</v>
      </c>
      <c r="B6" s="258">
        <v>1933</v>
      </c>
      <c r="C6" s="259">
        <v>25757</v>
      </c>
      <c r="D6" s="258">
        <v>2340</v>
      </c>
      <c r="E6" s="259">
        <v>32249</v>
      </c>
      <c r="F6" s="258">
        <v>2651</v>
      </c>
      <c r="G6" s="259">
        <v>33848</v>
      </c>
      <c r="H6" s="258">
        <v>2705</v>
      </c>
      <c r="I6" s="259">
        <v>37269</v>
      </c>
      <c r="J6" s="260">
        <v>2600</v>
      </c>
      <c r="K6" s="261">
        <v>34081</v>
      </c>
    </row>
    <row r="7" spans="1:13" ht="19.5" customHeight="1" x14ac:dyDescent="0.15">
      <c r="A7" s="31" t="s">
        <v>233</v>
      </c>
      <c r="B7" s="262">
        <v>430</v>
      </c>
      <c r="C7" s="259">
        <v>5845</v>
      </c>
      <c r="D7" s="262">
        <v>447</v>
      </c>
      <c r="E7" s="259">
        <v>6826</v>
      </c>
      <c r="F7" s="262">
        <v>499</v>
      </c>
      <c r="G7" s="259">
        <v>6873</v>
      </c>
      <c r="H7" s="262">
        <v>544</v>
      </c>
      <c r="I7" s="259">
        <v>7127</v>
      </c>
      <c r="J7" s="263">
        <v>509</v>
      </c>
      <c r="K7" s="261">
        <v>6610</v>
      </c>
    </row>
    <row r="8" spans="1:13" ht="19.5" customHeight="1" x14ac:dyDescent="0.15">
      <c r="A8" s="31" t="s">
        <v>234</v>
      </c>
      <c r="B8" s="262">
        <v>168</v>
      </c>
      <c r="C8" s="259">
        <v>2700</v>
      </c>
      <c r="D8" s="262">
        <v>159</v>
      </c>
      <c r="E8" s="259">
        <v>2690</v>
      </c>
      <c r="F8" s="262">
        <v>174</v>
      </c>
      <c r="G8" s="259">
        <v>2941</v>
      </c>
      <c r="H8" s="262">
        <v>183</v>
      </c>
      <c r="I8" s="259">
        <v>2627</v>
      </c>
      <c r="J8" s="263">
        <v>192</v>
      </c>
      <c r="K8" s="261">
        <v>2852</v>
      </c>
    </row>
    <row r="9" spans="1:13" ht="19.5" customHeight="1" x14ac:dyDescent="0.15">
      <c r="A9" s="31" t="s">
        <v>235</v>
      </c>
      <c r="B9" s="262">
        <v>458</v>
      </c>
      <c r="C9" s="264">
        <v>7700</v>
      </c>
      <c r="D9" s="262">
        <v>506</v>
      </c>
      <c r="E9" s="264">
        <v>7198</v>
      </c>
      <c r="F9" s="262">
        <v>517</v>
      </c>
      <c r="G9" s="264">
        <v>7270</v>
      </c>
      <c r="H9" s="262">
        <v>486</v>
      </c>
      <c r="I9" s="264">
        <v>7523</v>
      </c>
      <c r="J9" s="263">
        <v>536</v>
      </c>
      <c r="K9" s="265">
        <v>8690</v>
      </c>
    </row>
    <row r="10" spans="1:13" ht="19.5" customHeight="1" x14ac:dyDescent="0.15">
      <c r="A10" s="31" t="s">
        <v>236</v>
      </c>
      <c r="B10" s="262">
        <v>95</v>
      </c>
      <c r="C10" s="259">
        <v>1472</v>
      </c>
      <c r="D10" s="262">
        <v>87</v>
      </c>
      <c r="E10" s="259">
        <v>1366</v>
      </c>
      <c r="F10" s="262">
        <v>70</v>
      </c>
      <c r="G10" s="259">
        <v>1165</v>
      </c>
      <c r="H10" s="262">
        <v>101</v>
      </c>
      <c r="I10" s="259">
        <v>1601</v>
      </c>
      <c r="J10" s="263">
        <v>123</v>
      </c>
      <c r="K10" s="261">
        <v>2038</v>
      </c>
    </row>
    <row r="11" spans="1:13" ht="19.5" customHeight="1" x14ac:dyDescent="0.15">
      <c r="A11" s="31" t="s">
        <v>237</v>
      </c>
      <c r="B11" s="262">
        <v>658</v>
      </c>
      <c r="C11" s="259">
        <v>10726</v>
      </c>
      <c r="D11" s="262">
        <v>647</v>
      </c>
      <c r="E11" s="259">
        <v>12920</v>
      </c>
      <c r="F11" s="262">
        <v>627</v>
      </c>
      <c r="G11" s="259">
        <v>12791</v>
      </c>
      <c r="H11" s="262">
        <v>613</v>
      </c>
      <c r="I11" s="259">
        <v>10298</v>
      </c>
      <c r="J11" s="263">
        <v>688</v>
      </c>
      <c r="K11" s="261">
        <v>8139</v>
      </c>
    </row>
    <row r="12" spans="1:13" ht="19.5" customHeight="1" x14ac:dyDescent="0.15">
      <c r="A12" s="31" t="s">
        <v>238</v>
      </c>
      <c r="B12" s="262">
        <v>586</v>
      </c>
      <c r="C12" s="259">
        <v>6713</v>
      </c>
      <c r="D12" s="262">
        <v>635</v>
      </c>
      <c r="E12" s="259">
        <v>7365</v>
      </c>
      <c r="F12" s="262">
        <v>789</v>
      </c>
      <c r="G12" s="259">
        <v>10780</v>
      </c>
      <c r="H12" s="262">
        <v>778</v>
      </c>
      <c r="I12" s="259">
        <v>11480</v>
      </c>
      <c r="J12" s="263">
        <v>641</v>
      </c>
      <c r="K12" s="261">
        <v>9870</v>
      </c>
    </row>
    <row r="13" spans="1:13" ht="19.5" customHeight="1" x14ac:dyDescent="0.15">
      <c r="A13" s="31" t="s">
        <v>239</v>
      </c>
      <c r="B13" s="262">
        <v>859</v>
      </c>
      <c r="C13" s="259">
        <v>9432</v>
      </c>
      <c r="D13" s="262">
        <v>788</v>
      </c>
      <c r="E13" s="259">
        <v>8459</v>
      </c>
      <c r="F13" s="262">
        <v>811</v>
      </c>
      <c r="G13" s="259">
        <v>7887</v>
      </c>
      <c r="H13" s="262">
        <v>811</v>
      </c>
      <c r="I13" s="259">
        <v>9239</v>
      </c>
      <c r="J13" s="263">
        <v>830</v>
      </c>
      <c r="K13" s="261">
        <v>9897</v>
      </c>
    </row>
    <row r="14" spans="1:13" ht="19.5" customHeight="1" x14ac:dyDescent="0.15">
      <c r="A14" s="31" t="s">
        <v>240</v>
      </c>
      <c r="B14" s="262">
        <v>1999</v>
      </c>
      <c r="C14" s="259">
        <v>40971</v>
      </c>
      <c r="D14" s="262">
        <v>1895</v>
      </c>
      <c r="E14" s="259">
        <v>40010</v>
      </c>
      <c r="F14" s="262">
        <v>2160</v>
      </c>
      <c r="G14" s="259">
        <v>43157</v>
      </c>
      <c r="H14" s="262">
        <v>2381</v>
      </c>
      <c r="I14" s="259">
        <v>61316</v>
      </c>
      <c r="J14" s="263">
        <v>2574</v>
      </c>
      <c r="K14" s="261">
        <v>67690</v>
      </c>
    </row>
    <row r="15" spans="1:13" ht="19.5" customHeight="1" x14ac:dyDescent="0.15">
      <c r="A15" s="31" t="s">
        <v>241</v>
      </c>
      <c r="B15" s="262">
        <v>788</v>
      </c>
      <c r="C15" s="259">
        <v>9825</v>
      </c>
      <c r="D15" s="262">
        <v>796</v>
      </c>
      <c r="E15" s="259">
        <v>11039</v>
      </c>
      <c r="F15" s="262">
        <v>702</v>
      </c>
      <c r="G15" s="259">
        <v>11683</v>
      </c>
      <c r="H15" s="262">
        <v>699</v>
      </c>
      <c r="I15" s="259">
        <v>11149</v>
      </c>
      <c r="J15" s="263">
        <v>741</v>
      </c>
      <c r="K15" s="261">
        <v>13987</v>
      </c>
    </row>
    <row r="16" spans="1:13" ht="19.5" customHeight="1" x14ac:dyDescent="0.15">
      <c r="A16" s="31" t="s">
        <v>242</v>
      </c>
      <c r="B16" s="262">
        <v>71</v>
      </c>
      <c r="C16" s="259">
        <v>1644</v>
      </c>
      <c r="D16" s="262">
        <v>82</v>
      </c>
      <c r="E16" s="259">
        <v>1590</v>
      </c>
      <c r="F16" s="262">
        <v>90</v>
      </c>
      <c r="G16" s="259">
        <v>1887</v>
      </c>
      <c r="H16" s="262">
        <v>67</v>
      </c>
      <c r="I16" s="259">
        <v>1483</v>
      </c>
      <c r="J16" s="263">
        <v>109</v>
      </c>
      <c r="K16" s="261">
        <v>1742</v>
      </c>
    </row>
    <row r="17" spans="1:11" ht="19.5" customHeight="1" x14ac:dyDescent="0.15">
      <c r="A17" s="31" t="s">
        <v>243</v>
      </c>
      <c r="B17" s="262">
        <v>165</v>
      </c>
      <c r="C17" s="259">
        <v>2998</v>
      </c>
      <c r="D17" s="262">
        <v>156</v>
      </c>
      <c r="E17" s="259">
        <v>1943</v>
      </c>
      <c r="F17" s="262">
        <v>233</v>
      </c>
      <c r="G17" s="259">
        <v>2499</v>
      </c>
      <c r="H17" s="262">
        <v>164</v>
      </c>
      <c r="I17" s="259">
        <v>2207</v>
      </c>
      <c r="J17" s="263">
        <v>125</v>
      </c>
      <c r="K17" s="261">
        <v>1795</v>
      </c>
    </row>
    <row r="18" spans="1:11" ht="19.5" customHeight="1" x14ac:dyDescent="0.15">
      <c r="A18" s="31" t="s">
        <v>244</v>
      </c>
      <c r="B18" s="262">
        <v>204</v>
      </c>
      <c r="C18" s="259">
        <v>3755</v>
      </c>
      <c r="D18" s="262">
        <v>203</v>
      </c>
      <c r="E18" s="259">
        <v>3644</v>
      </c>
      <c r="F18" s="262">
        <v>206</v>
      </c>
      <c r="G18" s="259">
        <v>3877</v>
      </c>
      <c r="H18" s="262">
        <v>183</v>
      </c>
      <c r="I18" s="259">
        <v>2965</v>
      </c>
      <c r="J18" s="263">
        <v>151</v>
      </c>
      <c r="K18" s="261">
        <v>2144</v>
      </c>
    </row>
    <row r="19" spans="1:11" ht="19.5" customHeight="1" x14ac:dyDescent="0.15">
      <c r="A19" s="116" t="s">
        <v>245</v>
      </c>
      <c r="B19" s="266">
        <v>10072</v>
      </c>
      <c r="C19" s="267">
        <v>153225</v>
      </c>
      <c r="D19" s="266">
        <v>10378</v>
      </c>
      <c r="E19" s="267">
        <v>161382</v>
      </c>
      <c r="F19" s="266">
        <v>11261</v>
      </c>
      <c r="G19" s="267">
        <v>170834</v>
      </c>
      <c r="H19" s="266">
        <f>SUM(H5:H18)</f>
        <v>11461</v>
      </c>
      <c r="I19" s="267">
        <f>SUM(I5:I18)</f>
        <v>192630</v>
      </c>
      <c r="J19" s="268">
        <f>SUM(J5:J18)</f>
        <v>11784</v>
      </c>
      <c r="K19" s="269">
        <f>SUM(K5:K18)</f>
        <v>197178</v>
      </c>
    </row>
    <row r="20" spans="1:11" ht="19.5" customHeight="1" x14ac:dyDescent="0.15">
      <c r="A20" s="270" t="s">
        <v>246</v>
      </c>
      <c r="B20" s="270"/>
      <c r="C20" s="270"/>
    </row>
    <row r="21" spans="1:11" ht="12.75" customHeight="1" x14ac:dyDescent="0.15">
      <c r="A21" s="97"/>
      <c r="B21" s="97"/>
      <c r="C21" s="97"/>
    </row>
    <row r="22" spans="1:11" ht="18.75" x14ac:dyDescent="0.15">
      <c r="A22" s="552" t="s">
        <v>247</v>
      </c>
      <c r="B22" s="552"/>
      <c r="C22" s="552"/>
      <c r="D22" s="552"/>
      <c r="E22" s="552"/>
      <c r="F22" s="552"/>
      <c r="G22" s="552"/>
      <c r="H22" s="552"/>
      <c r="I22" s="552"/>
      <c r="J22" s="21"/>
      <c r="K22" s="21"/>
    </row>
    <row r="23" spans="1:11" ht="19.5" customHeight="1" x14ac:dyDescent="0.15">
      <c r="A23" s="26"/>
      <c r="B23" s="26"/>
      <c r="C23" s="26"/>
      <c r="D23" s="26"/>
      <c r="E23" s="26"/>
      <c r="F23" s="26"/>
      <c r="G23" s="26"/>
      <c r="H23" s="615" t="s">
        <v>248</v>
      </c>
      <c r="I23" s="615"/>
    </row>
    <row r="24" spans="1:11" ht="19.5" customHeight="1" x14ac:dyDescent="0.15">
      <c r="A24" s="623" t="s">
        <v>223</v>
      </c>
      <c r="B24" s="625" t="s">
        <v>249</v>
      </c>
      <c r="C24" s="626"/>
      <c r="D24" s="625" t="s">
        <v>250</v>
      </c>
      <c r="E24" s="626"/>
      <c r="F24" s="625" t="s">
        <v>251</v>
      </c>
      <c r="G24" s="626"/>
      <c r="H24" s="625" t="s">
        <v>214</v>
      </c>
      <c r="I24" s="627"/>
    </row>
    <row r="25" spans="1:11" ht="19.5" customHeight="1" x14ac:dyDescent="0.15">
      <c r="A25" s="624"/>
      <c r="B25" s="223" t="s">
        <v>252</v>
      </c>
      <c r="C25" s="223" t="s">
        <v>253</v>
      </c>
      <c r="D25" s="223" t="s">
        <v>252</v>
      </c>
      <c r="E25" s="223" t="s">
        <v>253</v>
      </c>
      <c r="F25" s="223" t="s">
        <v>252</v>
      </c>
      <c r="G25" s="223" t="s">
        <v>253</v>
      </c>
      <c r="H25" s="223" t="s">
        <v>252</v>
      </c>
      <c r="I25" s="251" t="s">
        <v>253</v>
      </c>
    </row>
    <row r="26" spans="1:11" ht="19.5" customHeight="1" x14ac:dyDescent="0.15">
      <c r="A26" s="31" t="s">
        <v>231</v>
      </c>
      <c r="B26" s="35">
        <v>5</v>
      </c>
      <c r="C26" s="35">
        <v>446</v>
      </c>
      <c r="D26" s="35">
        <v>5</v>
      </c>
      <c r="E26" s="35">
        <v>161</v>
      </c>
      <c r="F26" s="35">
        <v>6</v>
      </c>
      <c r="G26" s="35">
        <v>182</v>
      </c>
      <c r="H26" s="271" t="s">
        <v>81</v>
      </c>
      <c r="I26" s="272" t="s">
        <v>81</v>
      </c>
    </row>
    <row r="27" spans="1:11" ht="19.5" customHeight="1" x14ac:dyDescent="0.15">
      <c r="A27" s="31" t="s">
        <v>232</v>
      </c>
      <c r="B27" s="35">
        <v>5</v>
      </c>
      <c r="C27" s="35">
        <v>94</v>
      </c>
      <c r="D27" s="35">
        <v>8</v>
      </c>
      <c r="E27" s="35">
        <v>146</v>
      </c>
      <c r="F27" s="35">
        <v>4</v>
      </c>
      <c r="G27" s="35">
        <v>86</v>
      </c>
      <c r="H27" s="271" t="s">
        <v>216</v>
      </c>
      <c r="I27" s="57" t="s">
        <v>216</v>
      </c>
    </row>
    <row r="28" spans="1:11" ht="19.5" customHeight="1" x14ac:dyDescent="0.15">
      <c r="A28" s="31" t="s">
        <v>233</v>
      </c>
      <c r="B28" s="35">
        <v>2</v>
      </c>
      <c r="C28" s="35">
        <v>19</v>
      </c>
      <c r="D28" s="35">
        <v>7</v>
      </c>
      <c r="E28" s="35">
        <v>89</v>
      </c>
      <c r="F28" s="35">
        <v>2</v>
      </c>
      <c r="G28" s="35">
        <v>48</v>
      </c>
      <c r="H28" s="271" t="s">
        <v>81</v>
      </c>
      <c r="I28" s="57" t="s">
        <v>81</v>
      </c>
    </row>
    <row r="29" spans="1:11" ht="19.5" customHeight="1" x14ac:dyDescent="0.15">
      <c r="A29" s="31" t="s">
        <v>234</v>
      </c>
      <c r="B29" s="35">
        <v>3</v>
      </c>
      <c r="C29" s="35">
        <v>109</v>
      </c>
      <c r="D29" s="35">
        <v>7</v>
      </c>
      <c r="E29" s="35">
        <v>1361</v>
      </c>
      <c r="F29" s="35">
        <v>1</v>
      </c>
      <c r="G29" s="35">
        <v>86</v>
      </c>
      <c r="H29" s="35">
        <v>1</v>
      </c>
      <c r="I29" s="57">
        <v>20</v>
      </c>
    </row>
    <row r="30" spans="1:11" ht="19.5" customHeight="1" x14ac:dyDescent="0.15">
      <c r="A30" s="31" t="s">
        <v>235</v>
      </c>
      <c r="B30" s="35">
        <v>5</v>
      </c>
      <c r="C30" s="35">
        <v>296</v>
      </c>
      <c r="D30" s="35">
        <v>5</v>
      </c>
      <c r="E30" s="35">
        <v>52</v>
      </c>
      <c r="F30" s="35">
        <v>1</v>
      </c>
      <c r="G30" s="35">
        <v>70</v>
      </c>
      <c r="H30" s="35">
        <v>4</v>
      </c>
      <c r="I30" s="56">
        <v>43</v>
      </c>
    </row>
    <row r="31" spans="1:11" ht="19.5" customHeight="1" x14ac:dyDescent="0.15">
      <c r="A31" s="31" t="s">
        <v>236</v>
      </c>
      <c r="B31" s="222" t="s">
        <v>53</v>
      </c>
      <c r="C31" s="222" t="s">
        <v>53</v>
      </c>
      <c r="D31" s="35">
        <v>7</v>
      </c>
      <c r="E31" s="35">
        <v>197</v>
      </c>
      <c r="F31" s="222" t="s">
        <v>158</v>
      </c>
      <c r="G31" s="222" t="s">
        <v>81</v>
      </c>
      <c r="H31" s="222" t="s">
        <v>254</v>
      </c>
      <c r="I31" s="57" t="s">
        <v>158</v>
      </c>
    </row>
    <row r="32" spans="1:11" ht="19.5" customHeight="1" x14ac:dyDescent="0.15">
      <c r="A32" s="31" t="s">
        <v>237</v>
      </c>
      <c r="B32" s="35">
        <v>5</v>
      </c>
      <c r="C32" s="35">
        <v>248</v>
      </c>
      <c r="D32" s="222">
        <v>15</v>
      </c>
      <c r="E32" s="222">
        <v>219</v>
      </c>
      <c r="F32" s="222" t="s">
        <v>158</v>
      </c>
      <c r="G32" s="222" t="s">
        <v>254</v>
      </c>
      <c r="H32" s="222" t="s">
        <v>158</v>
      </c>
      <c r="I32" s="57" t="s">
        <v>158</v>
      </c>
      <c r="J32" s="249"/>
    </row>
    <row r="33" spans="1:9" ht="19.5" customHeight="1" x14ac:dyDescent="0.15">
      <c r="A33" s="31" t="s">
        <v>238</v>
      </c>
      <c r="B33" s="35">
        <v>6</v>
      </c>
      <c r="C33" s="35">
        <v>200</v>
      </c>
      <c r="D33" s="35">
        <v>3</v>
      </c>
      <c r="E33" s="35">
        <v>26</v>
      </c>
      <c r="F33" s="35">
        <v>2</v>
      </c>
      <c r="G33" s="35">
        <v>108</v>
      </c>
      <c r="H33" s="222" t="s">
        <v>53</v>
      </c>
      <c r="I33" s="57" t="s">
        <v>53</v>
      </c>
    </row>
    <row r="34" spans="1:9" ht="19.5" customHeight="1" x14ac:dyDescent="0.15">
      <c r="A34" s="31" t="s">
        <v>239</v>
      </c>
      <c r="B34" s="35">
        <v>1</v>
      </c>
      <c r="C34" s="222">
        <v>11</v>
      </c>
      <c r="D34" s="35">
        <v>6</v>
      </c>
      <c r="E34" s="35">
        <v>68</v>
      </c>
      <c r="F34" s="35">
        <v>1</v>
      </c>
      <c r="G34" s="35">
        <v>28</v>
      </c>
      <c r="H34" s="222" t="s">
        <v>53</v>
      </c>
      <c r="I34" s="57" t="s">
        <v>53</v>
      </c>
    </row>
    <row r="35" spans="1:9" ht="19.5" customHeight="1" x14ac:dyDescent="0.15">
      <c r="A35" s="31" t="s">
        <v>240</v>
      </c>
      <c r="B35" s="35">
        <v>3</v>
      </c>
      <c r="C35" s="35">
        <v>51</v>
      </c>
      <c r="D35" s="35">
        <v>6</v>
      </c>
      <c r="E35" s="35">
        <v>68</v>
      </c>
      <c r="F35" s="35">
        <v>1</v>
      </c>
      <c r="G35" s="222">
        <v>28</v>
      </c>
      <c r="H35" s="222">
        <v>1</v>
      </c>
      <c r="I35" s="57">
        <v>69</v>
      </c>
    </row>
    <row r="36" spans="1:9" ht="19.5" customHeight="1" x14ac:dyDescent="0.15">
      <c r="A36" s="31" t="s">
        <v>255</v>
      </c>
      <c r="B36" s="222" t="s">
        <v>158</v>
      </c>
      <c r="C36" s="222" t="s">
        <v>81</v>
      </c>
      <c r="D36" s="35">
        <v>6</v>
      </c>
      <c r="E36" s="35">
        <v>156</v>
      </c>
      <c r="F36" s="271" t="s">
        <v>158</v>
      </c>
      <c r="G36" s="222" t="s">
        <v>158</v>
      </c>
      <c r="H36" s="222" t="s">
        <v>158</v>
      </c>
      <c r="I36" s="57" t="s">
        <v>81</v>
      </c>
    </row>
    <row r="37" spans="1:9" ht="19.5" customHeight="1" x14ac:dyDescent="0.15">
      <c r="A37" s="31" t="s">
        <v>242</v>
      </c>
      <c r="B37" s="35">
        <v>2</v>
      </c>
      <c r="C37" s="35">
        <v>84</v>
      </c>
      <c r="D37" s="222">
        <v>7</v>
      </c>
      <c r="E37" s="222">
        <v>100</v>
      </c>
      <c r="F37" s="271" t="s">
        <v>158</v>
      </c>
      <c r="G37" s="222" t="s">
        <v>158</v>
      </c>
      <c r="H37" s="222" t="s">
        <v>81</v>
      </c>
      <c r="I37" s="57" t="s">
        <v>158</v>
      </c>
    </row>
    <row r="38" spans="1:9" ht="19.5" customHeight="1" x14ac:dyDescent="0.15">
      <c r="A38" s="31" t="s">
        <v>243</v>
      </c>
      <c r="B38" s="35">
        <v>2</v>
      </c>
      <c r="C38" s="35">
        <v>46</v>
      </c>
      <c r="D38" s="35">
        <v>4</v>
      </c>
      <c r="E38" s="35">
        <v>74</v>
      </c>
      <c r="F38" s="222">
        <v>1</v>
      </c>
      <c r="G38" s="222">
        <v>64</v>
      </c>
      <c r="H38" s="222">
        <v>1</v>
      </c>
      <c r="I38" s="57">
        <v>79</v>
      </c>
    </row>
    <row r="39" spans="1:9" ht="19.5" customHeight="1" x14ac:dyDescent="0.15">
      <c r="A39" s="31" t="s">
        <v>244</v>
      </c>
      <c r="B39" s="35">
        <v>3</v>
      </c>
      <c r="C39" s="35">
        <v>29</v>
      </c>
      <c r="D39" s="35">
        <v>6</v>
      </c>
      <c r="E39" s="35">
        <v>99</v>
      </c>
      <c r="F39" s="222" t="s">
        <v>158</v>
      </c>
      <c r="G39" s="222" t="s">
        <v>158</v>
      </c>
      <c r="H39" s="222" t="s">
        <v>254</v>
      </c>
      <c r="I39" s="57" t="s">
        <v>158</v>
      </c>
    </row>
    <row r="40" spans="1:9" s="273" customFormat="1" ht="19.5" customHeight="1" x14ac:dyDescent="0.15">
      <c r="A40" s="58" t="s">
        <v>6</v>
      </c>
      <c r="B40" s="225">
        <f>SUM(B26:B39)</f>
        <v>42</v>
      </c>
      <c r="C40" s="225">
        <f t="shared" ref="C40:G40" si="0">SUM(C26:C39)</f>
        <v>1633</v>
      </c>
      <c r="D40" s="225">
        <f>SUM(D26:D39)</f>
        <v>92</v>
      </c>
      <c r="E40" s="225">
        <f>SUM(E26:E39)</f>
        <v>2816</v>
      </c>
      <c r="F40" s="225">
        <f t="shared" si="0"/>
        <v>19</v>
      </c>
      <c r="G40" s="225">
        <f t="shared" si="0"/>
        <v>700</v>
      </c>
      <c r="H40" s="225">
        <f>SUM(H26:H39)</f>
        <v>7</v>
      </c>
      <c r="I40" s="227">
        <f>SUM(I26:I39)</f>
        <v>211</v>
      </c>
    </row>
    <row r="41" spans="1:9" x14ac:dyDescent="0.15">
      <c r="A41" s="274" t="s">
        <v>256</v>
      </c>
      <c r="B41" s="274"/>
      <c r="C41" s="274"/>
      <c r="D41" s="275"/>
      <c r="E41" s="275"/>
      <c r="F41" s="26"/>
      <c r="G41" s="26"/>
      <c r="H41" s="26"/>
      <c r="I41" s="26"/>
    </row>
  </sheetData>
  <mergeCells count="14">
    <mergeCell ref="A1:K1"/>
    <mergeCell ref="A3:A4"/>
    <mergeCell ref="B3:C3"/>
    <mergeCell ref="D3:E3"/>
    <mergeCell ref="F3:G3"/>
    <mergeCell ref="H3:I3"/>
    <mergeCell ref="J3:K3"/>
    <mergeCell ref="A22:I22"/>
    <mergeCell ref="H23:I23"/>
    <mergeCell ref="A24:A25"/>
    <mergeCell ref="B24:C24"/>
    <mergeCell ref="D24:E24"/>
    <mergeCell ref="F24:G24"/>
    <mergeCell ref="H24:I24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0"/>
  <sheetViews>
    <sheetView view="pageBreakPreview" zoomScaleNormal="100" zoomScaleSheetLayoutView="100" workbookViewId="0">
      <selection sqref="A1:K1"/>
    </sheetView>
  </sheetViews>
  <sheetFormatPr defaultColWidth="9" defaultRowHeight="12" x14ac:dyDescent="0.15"/>
  <cols>
    <col min="1" max="1" width="9.75" style="277" bestFit="1" customWidth="1"/>
    <col min="2" max="11" width="7.625" style="277" customWidth="1"/>
    <col min="12" max="12" width="6.75" style="277" customWidth="1"/>
    <col min="13" max="13" width="10" style="277" customWidth="1"/>
    <col min="14" max="14" width="9.25" style="277" customWidth="1"/>
    <col min="15" max="16" width="6.75" style="277" customWidth="1"/>
    <col min="17" max="16384" width="9" style="277"/>
  </cols>
  <sheetData>
    <row r="1" spans="1:16" ht="30" customHeight="1" x14ac:dyDescent="0.15">
      <c r="A1" s="638" t="s">
        <v>257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276"/>
    </row>
    <row r="2" spans="1:16" ht="16.5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8" t="s">
        <v>258</v>
      </c>
      <c r="L2" s="276"/>
    </row>
    <row r="3" spans="1:16" ht="30" customHeight="1" x14ac:dyDescent="0.15">
      <c r="A3" s="639" t="s">
        <v>259</v>
      </c>
      <c r="B3" s="640" t="s">
        <v>260</v>
      </c>
      <c r="C3" s="640"/>
      <c r="D3" s="640" t="s">
        <v>261</v>
      </c>
      <c r="E3" s="640"/>
      <c r="F3" s="640" t="s">
        <v>262</v>
      </c>
      <c r="G3" s="640"/>
      <c r="H3" s="641" t="s">
        <v>263</v>
      </c>
      <c r="I3" s="640"/>
      <c r="J3" s="640" t="s">
        <v>264</v>
      </c>
      <c r="K3" s="642"/>
      <c r="L3" s="276"/>
    </row>
    <row r="4" spans="1:16" ht="30" customHeight="1" x14ac:dyDescent="0.15">
      <c r="A4" s="639"/>
      <c r="B4" s="279" t="s">
        <v>265</v>
      </c>
      <c r="C4" s="279" t="s">
        <v>266</v>
      </c>
      <c r="D4" s="279" t="s">
        <v>265</v>
      </c>
      <c r="E4" s="279" t="s">
        <v>266</v>
      </c>
      <c r="F4" s="279" t="s">
        <v>265</v>
      </c>
      <c r="G4" s="279" t="s">
        <v>266</v>
      </c>
      <c r="H4" s="279" t="s">
        <v>265</v>
      </c>
      <c r="I4" s="279" t="s">
        <v>266</v>
      </c>
      <c r="J4" s="279" t="s">
        <v>265</v>
      </c>
      <c r="K4" s="280" t="s">
        <v>266</v>
      </c>
      <c r="L4" s="276"/>
      <c r="M4" s="281"/>
      <c r="N4" s="281"/>
    </row>
    <row r="5" spans="1:16" s="287" customFormat="1" ht="30" customHeight="1" x14ac:dyDescent="0.15">
      <c r="A5" s="282" t="s">
        <v>267</v>
      </c>
      <c r="B5" s="283">
        <v>173</v>
      </c>
      <c r="C5" s="283">
        <v>69784</v>
      </c>
      <c r="D5" s="284">
        <v>170</v>
      </c>
      <c r="E5" s="284">
        <v>24413</v>
      </c>
      <c r="F5" s="284">
        <v>226</v>
      </c>
      <c r="G5" s="285">
        <v>6537</v>
      </c>
      <c r="H5" s="283">
        <v>253</v>
      </c>
      <c r="I5" s="284">
        <v>9505</v>
      </c>
      <c r="J5" s="285">
        <v>224</v>
      </c>
      <c r="K5" s="286">
        <v>12685</v>
      </c>
      <c r="L5" s="276"/>
      <c r="M5" s="11"/>
      <c r="N5" s="11"/>
      <c r="O5" s="277"/>
      <c r="P5" s="277"/>
    </row>
    <row r="6" spans="1:16" s="287" customFormat="1" ht="30" customHeight="1" x14ac:dyDescent="0.15">
      <c r="A6" s="282">
        <v>27</v>
      </c>
      <c r="B6" s="283">
        <v>171</v>
      </c>
      <c r="C6" s="283">
        <v>58944</v>
      </c>
      <c r="D6" s="284">
        <v>184</v>
      </c>
      <c r="E6" s="284">
        <v>25984</v>
      </c>
      <c r="F6" s="284">
        <v>210</v>
      </c>
      <c r="G6" s="285">
        <v>6056</v>
      </c>
      <c r="H6" s="283">
        <v>258</v>
      </c>
      <c r="I6" s="284">
        <v>9739</v>
      </c>
      <c r="J6" s="285">
        <v>203</v>
      </c>
      <c r="K6" s="286">
        <v>10498</v>
      </c>
      <c r="L6" s="276"/>
      <c r="M6" s="11"/>
      <c r="N6" s="11"/>
      <c r="O6" s="277"/>
      <c r="P6" s="277"/>
    </row>
    <row r="7" spans="1:16" s="287" customFormat="1" ht="30" customHeight="1" x14ac:dyDescent="0.15">
      <c r="A7" s="282">
        <v>28</v>
      </c>
      <c r="B7" s="283">
        <v>178</v>
      </c>
      <c r="C7" s="283">
        <v>62483</v>
      </c>
      <c r="D7" s="284">
        <v>195</v>
      </c>
      <c r="E7" s="284">
        <v>29764</v>
      </c>
      <c r="F7" s="284">
        <v>227</v>
      </c>
      <c r="G7" s="285">
        <v>6116</v>
      </c>
      <c r="H7" s="283">
        <v>246</v>
      </c>
      <c r="I7" s="284">
        <v>12026</v>
      </c>
      <c r="J7" s="285">
        <v>195</v>
      </c>
      <c r="K7" s="286">
        <v>10494</v>
      </c>
      <c r="L7" s="276"/>
      <c r="M7" s="11"/>
      <c r="N7" s="11"/>
      <c r="O7" s="277"/>
      <c r="P7" s="277"/>
    </row>
    <row r="8" spans="1:16" s="287" customFormat="1" ht="30" customHeight="1" x14ac:dyDescent="0.15">
      <c r="A8" s="282">
        <v>29</v>
      </c>
      <c r="B8" s="288">
        <v>180</v>
      </c>
      <c r="C8" s="288">
        <v>61130</v>
      </c>
      <c r="D8" s="289">
        <v>185</v>
      </c>
      <c r="E8" s="289">
        <v>24722</v>
      </c>
      <c r="F8" s="288">
        <v>182</v>
      </c>
      <c r="G8" s="290">
        <v>6401</v>
      </c>
      <c r="H8" s="288">
        <v>284</v>
      </c>
      <c r="I8" s="289">
        <v>13537</v>
      </c>
      <c r="J8" s="290">
        <v>191</v>
      </c>
      <c r="K8" s="291">
        <v>8502</v>
      </c>
      <c r="L8" s="276"/>
      <c r="M8" s="11"/>
      <c r="N8" s="11"/>
      <c r="O8" s="277"/>
      <c r="P8" s="277"/>
    </row>
    <row r="9" spans="1:16" s="298" customFormat="1" ht="30" customHeight="1" x14ac:dyDescent="0.15">
      <c r="A9" s="292">
        <v>30</v>
      </c>
      <c r="B9" s="293">
        <v>177</v>
      </c>
      <c r="C9" s="293">
        <v>63585</v>
      </c>
      <c r="D9" s="293">
        <v>181</v>
      </c>
      <c r="E9" s="293">
        <v>27967</v>
      </c>
      <c r="F9" s="294">
        <v>210</v>
      </c>
      <c r="G9" s="293">
        <v>5882</v>
      </c>
      <c r="H9" s="293">
        <v>285</v>
      </c>
      <c r="I9" s="293">
        <v>11658</v>
      </c>
      <c r="J9" s="293">
        <v>212</v>
      </c>
      <c r="K9" s="295">
        <v>8895</v>
      </c>
      <c r="L9" s="296"/>
      <c r="M9" s="297"/>
      <c r="N9" s="297"/>
    </row>
    <row r="10" spans="1:16" s="287" customFormat="1" ht="30" customHeight="1" x14ac:dyDescent="0.15">
      <c r="A10" s="299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300"/>
      <c r="M10" s="301"/>
      <c r="N10" s="301"/>
    </row>
    <row r="11" spans="1:16" ht="30" customHeight="1" x14ac:dyDescent="0.15">
      <c r="A11" s="635" t="s">
        <v>259</v>
      </c>
      <c r="B11" s="636" t="s">
        <v>268</v>
      </c>
      <c r="C11" s="636"/>
      <c r="D11" s="636" t="s">
        <v>269</v>
      </c>
      <c r="E11" s="636"/>
      <c r="F11" s="636" t="s">
        <v>270</v>
      </c>
      <c r="G11" s="636"/>
      <c r="H11" s="636" t="s">
        <v>271</v>
      </c>
      <c r="I11" s="636"/>
      <c r="J11" s="636" t="s">
        <v>272</v>
      </c>
      <c r="K11" s="637"/>
      <c r="L11" s="276"/>
    </row>
    <row r="12" spans="1:16" ht="30" customHeight="1" x14ac:dyDescent="0.15">
      <c r="A12" s="635"/>
      <c r="B12" s="279" t="s">
        <v>265</v>
      </c>
      <c r="C12" s="279" t="s">
        <v>266</v>
      </c>
      <c r="D12" s="279" t="s">
        <v>265</v>
      </c>
      <c r="E12" s="279" t="s">
        <v>266</v>
      </c>
      <c r="F12" s="279" t="s">
        <v>265</v>
      </c>
      <c r="G12" s="279" t="s">
        <v>266</v>
      </c>
      <c r="H12" s="279" t="s">
        <v>265</v>
      </c>
      <c r="I12" s="279" t="s">
        <v>266</v>
      </c>
      <c r="J12" s="279" t="s">
        <v>265</v>
      </c>
      <c r="K12" s="280" t="s">
        <v>266</v>
      </c>
      <c r="L12" s="276"/>
    </row>
    <row r="13" spans="1:16" s="308" customFormat="1" ht="30" customHeight="1" x14ac:dyDescent="0.15">
      <c r="A13" s="282" t="s">
        <v>267</v>
      </c>
      <c r="B13" s="302">
        <v>194</v>
      </c>
      <c r="C13" s="302">
        <v>3781</v>
      </c>
      <c r="D13" s="303">
        <v>158</v>
      </c>
      <c r="E13" s="276">
        <v>1934</v>
      </c>
      <c r="F13" s="303">
        <v>70</v>
      </c>
      <c r="G13" s="303">
        <v>985</v>
      </c>
      <c r="H13" s="304" t="s">
        <v>53</v>
      </c>
      <c r="I13" s="305" t="s">
        <v>53</v>
      </c>
      <c r="J13" s="302">
        <v>254</v>
      </c>
      <c r="K13" s="302">
        <v>1712</v>
      </c>
      <c r="L13" s="306"/>
      <c r="M13" s="11"/>
      <c r="N13" s="11"/>
      <c r="O13" s="307"/>
      <c r="P13" s="307"/>
    </row>
    <row r="14" spans="1:16" s="308" customFormat="1" ht="30" customHeight="1" x14ac:dyDescent="0.15">
      <c r="A14" s="282">
        <v>27</v>
      </c>
      <c r="B14" s="302">
        <v>186</v>
      </c>
      <c r="C14" s="302">
        <v>3108</v>
      </c>
      <c r="D14" s="303">
        <v>184</v>
      </c>
      <c r="E14" s="276">
        <v>1723</v>
      </c>
      <c r="F14" s="303">
        <v>76</v>
      </c>
      <c r="G14" s="303">
        <v>856</v>
      </c>
      <c r="H14" s="304" t="s">
        <v>53</v>
      </c>
      <c r="I14" s="305" t="s">
        <v>53</v>
      </c>
      <c r="J14" s="302">
        <v>253</v>
      </c>
      <c r="K14" s="302">
        <v>2257</v>
      </c>
      <c r="L14" s="306"/>
      <c r="M14" s="11"/>
      <c r="N14" s="11"/>
      <c r="O14" s="307"/>
      <c r="P14" s="307"/>
    </row>
    <row r="15" spans="1:16" s="308" customFormat="1" ht="30" customHeight="1" x14ac:dyDescent="0.15">
      <c r="A15" s="282">
        <v>28</v>
      </c>
      <c r="B15" s="302">
        <v>192</v>
      </c>
      <c r="C15" s="302">
        <v>3504</v>
      </c>
      <c r="D15" s="303">
        <v>226</v>
      </c>
      <c r="E15" s="276">
        <v>2194</v>
      </c>
      <c r="F15" s="303">
        <v>69</v>
      </c>
      <c r="G15" s="303">
        <v>920</v>
      </c>
      <c r="H15" s="304" t="s">
        <v>53</v>
      </c>
      <c r="I15" s="305" t="s">
        <v>53</v>
      </c>
      <c r="J15" s="302">
        <v>286</v>
      </c>
      <c r="K15" s="302">
        <v>2503</v>
      </c>
      <c r="L15" s="306"/>
      <c r="M15" s="11"/>
      <c r="N15" s="11"/>
      <c r="O15" s="307"/>
      <c r="P15" s="307"/>
    </row>
    <row r="16" spans="1:16" s="308" customFormat="1" ht="30" customHeight="1" x14ac:dyDescent="0.15">
      <c r="A16" s="282">
        <v>29</v>
      </c>
      <c r="B16" s="309">
        <v>187</v>
      </c>
      <c r="C16" s="309">
        <v>3279</v>
      </c>
      <c r="D16" s="38">
        <v>234</v>
      </c>
      <c r="E16" s="310">
        <v>1847</v>
      </c>
      <c r="F16" s="38">
        <v>75</v>
      </c>
      <c r="G16" s="38">
        <v>725</v>
      </c>
      <c r="H16" s="311" t="s">
        <v>81</v>
      </c>
      <c r="I16" s="312" t="s">
        <v>81</v>
      </c>
      <c r="J16" s="309">
        <v>313</v>
      </c>
      <c r="K16" s="309">
        <v>2210</v>
      </c>
      <c r="L16" s="306"/>
      <c r="M16" s="11"/>
      <c r="N16" s="11"/>
      <c r="O16" s="307"/>
      <c r="P16" s="307"/>
    </row>
    <row r="17" spans="1:16" s="317" customFormat="1" ht="30" customHeight="1" x14ac:dyDescent="0.15">
      <c r="A17" s="292">
        <v>30</v>
      </c>
      <c r="B17" s="313">
        <v>169</v>
      </c>
      <c r="C17" s="313">
        <v>2590</v>
      </c>
      <c r="D17" s="313">
        <v>213</v>
      </c>
      <c r="E17" s="313">
        <v>1576</v>
      </c>
      <c r="F17" s="313">
        <v>64</v>
      </c>
      <c r="G17" s="313">
        <v>792</v>
      </c>
      <c r="H17" s="314" t="s">
        <v>81</v>
      </c>
      <c r="I17" s="314" t="s">
        <v>158</v>
      </c>
      <c r="J17" s="313">
        <v>286</v>
      </c>
      <c r="K17" s="315">
        <v>2352</v>
      </c>
      <c r="L17" s="316"/>
      <c r="M17" s="297"/>
      <c r="N17" s="297"/>
    </row>
    <row r="18" spans="1:16" s="308" customFormat="1" ht="30" customHeight="1" x14ac:dyDescent="0.15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306"/>
      <c r="M18" s="11"/>
      <c r="N18" s="11"/>
      <c r="O18" s="307"/>
      <c r="P18" s="307"/>
    </row>
    <row r="19" spans="1:16" s="308" customFormat="1" ht="30" customHeight="1" x14ac:dyDescent="0.15">
      <c r="A19" s="630" t="s">
        <v>273</v>
      </c>
      <c r="B19" s="632" t="s">
        <v>274</v>
      </c>
      <c r="C19" s="632"/>
      <c r="D19" s="632" t="s">
        <v>275</v>
      </c>
      <c r="E19" s="632"/>
      <c r="F19" s="632" t="s">
        <v>276</v>
      </c>
      <c r="G19" s="632"/>
      <c r="H19" s="632" t="s">
        <v>245</v>
      </c>
      <c r="I19" s="633"/>
      <c r="J19" s="276"/>
      <c r="K19" s="276"/>
      <c r="L19" s="318"/>
      <c r="M19" s="301"/>
      <c r="N19" s="301"/>
    </row>
    <row r="20" spans="1:16" ht="30" customHeight="1" x14ac:dyDescent="0.15">
      <c r="A20" s="631"/>
      <c r="B20" s="279" t="s">
        <v>265</v>
      </c>
      <c r="C20" s="279" t="s">
        <v>266</v>
      </c>
      <c r="D20" s="279" t="s">
        <v>265</v>
      </c>
      <c r="E20" s="279" t="s">
        <v>266</v>
      </c>
      <c r="F20" s="279" t="s">
        <v>265</v>
      </c>
      <c r="G20" s="279" t="s">
        <v>266</v>
      </c>
      <c r="H20" s="279" t="s">
        <v>265</v>
      </c>
      <c r="I20" s="280" t="s">
        <v>266</v>
      </c>
      <c r="J20" s="276"/>
      <c r="K20" s="276"/>
      <c r="L20" s="276"/>
      <c r="M20" s="634"/>
      <c r="N20" s="634"/>
    </row>
    <row r="21" spans="1:16" ht="30" customHeight="1" x14ac:dyDescent="0.15">
      <c r="A21" s="299" t="s">
        <v>267</v>
      </c>
      <c r="B21" s="303">
        <v>195</v>
      </c>
      <c r="C21" s="319">
        <v>5977</v>
      </c>
      <c r="D21" s="319">
        <v>5</v>
      </c>
      <c r="E21" s="276">
        <v>147</v>
      </c>
      <c r="F21" s="320" t="s">
        <v>53</v>
      </c>
      <c r="G21" s="320" t="s">
        <v>53</v>
      </c>
      <c r="H21" s="303">
        <v>1922</v>
      </c>
      <c r="I21" s="302">
        <v>137460</v>
      </c>
      <c r="M21" s="281"/>
      <c r="N21" s="281"/>
      <c r="O21" s="11"/>
      <c r="P21" s="11"/>
    </row>
    <row r="22" spans="1:16" s="287" customFormat="1" ht="30" customHeight="1" x14ac:dyDescent="0.15">
      <c r="A22" s="299">
        <v>27</v>
      </c>
      <c r="B22" s="303">
        <v>184</v>
      </c>
      <c r="C22" s="319">
        <v>5109</v>
      </c>
      <c r="D22" s="319">
        <v>5</v>
      </c>
      <c r="E22" s="276">
        <v>135</v>
      </c>
      <c r="F22" s="320" t="s">
        <v>53</v>
      </c>
      <c r="G22" s="320" t="s">
        <v>53</v>
      </c>
      <c r="H22" s="303">
        <v>1914</v>
      </c>
      <c r="I22" s="302">
        <v>124409</v>
      </c>
      <c r="J22" s="277"/>
      <c r="K22" s="277"/>
      <c r="L22" s="277"/>
      <c r="M22" s="304"/>
      <c r="N22" s="304"/>
      <c r="O22" s="11"/>
      <c r="P22" s="11"/>
    </row>
    <row r="23" spans="1:16" s="287" customFormat="1" ht="30" customHeight="1" x14ac:dyDescent="0.15">
      <c r="A23" s="299">
        <v>28</v>
      </c>
      <c r="B23" s="303">
        <v>220</v>
      </c>
      <c r="C23" s="319">
        <v>5742</v>
      </c>
      <c r="D23" s="319">
        <v>7</v>
      </c>
      <c r="E23" s="276">
        <v>166</v>
      </c>
      <c r="F23" s="320" t="s">
        <v>53</v>
      </c>
      <c r="G23" s="320" t="s">
        <v>53</v>
      </c>
      <c r="H23" s="303">
        <v>2041</v>
      </c>
      <c r="I23" s="302">
        <v>135912</v>
      </c>
      <c r="J23" s="277"/>
      <c r="K23" s="277"/>
      <c r="L23" s="277"/>
      <c r="M23" s="304"/>
      <c r="N23" s="304"/>
      <c r="O23" s="11"/>
      <c r="P23" s="11"/>
    </row>
    <row r="24" spans="1:16" s="287" customFormat="1" ht="30" customHeight="1" x14ac:dyDescent="0.15">
      <c r="A24" s="299">
        <v>29</v>
      </c>
      <c r="B24" s="38">
        <v>193</v>
      </c>
      <c r="C24" s="321">
        <v>5242</v>
      </c>
      <c r="D24" s="321">
        <v>5</v>
      </c>
      <c r="E24" s="310">
        <v>90</v>
      </c>
      <c r="F24" s="322" t="s">
        <v>158</v>
      </c>
      <c r="G24" s="322" t="s">
        <v>81</v>
      </c>
      <c r="H24" s="38">
        <v>2029</v>
      </c>
      <c r="I24" s="309">
        <v>127685</v>
      </c>
      <c r="J24" s="277"/>
      <c r="K24" s="277"/>
      <c r="L24" s="277"/>
      <c r="M24" s="304"/>
      <c r="N24" s="304"/>
      <c r="O24" s="11"/>
      <c r="P24" s="11"/>
    </row>
    <row r="25" spans="1:16" s="298" customFormat="1" ht="30" customHeight="1" x14ac:dyDescent="0.15">
      <c r="A25" s="323">
        <v>30</v>
      </c>
      <c r="B25" s="313">
        <v>176</v>
      </c>
      <c r="C25" s="313">
        <v>5044</v>
      </c>
      <c r="D25" s="313">
        <v>6</v>
      </c>
      <c r="E25" s="313">
        <v>165</v>
      </c>
      <c r="F25" s="314">
        <v>717</v>
      </c>
      <c r="G25" s="314">
        <v>1401</v>
      </c>
      <c r="H25" s="313">
        <v>2696</v>
      </c>
      <c r="I25" s="315">
        <v>131907</v>
      </c>
      <c r="M25" s="311"/>
      <c r="N25" s="311"/>
      <c r="O25" s="297"/>
      <c r="P25" s="297"/>
    </row>
    <row r="26" spans="1:16" s="287" customFormat="1" ht="15.75" customHeight="1" x14ac:dyDescent="0.15">
      <c r="A26" s="324" t="s">
        <v>277</v>
      </c>
      <c r="B26" s="324"/>
      <c r="C26" s="324"/>
      <c r="D26" s="324"/>
      <c r="E26" s="324"/>
      <c r="F26" s="277"/>
      <c r="G26" s="277"/>
      <c r="H26" s="277"/>
      <c r="I26" s="277"/>
      <c r="L26" s="277"/>
      <c r="M26" s="325"/>
      <c r="N26" s="325"/>
      <c r="O26"/>
      <c r="P26"/>
    </row>
    <row r="27" spans="1:16" s="287" customFormat="1" ht="15.75" customHeight="1" x14ac:dyDescent="0.15">
      <c r="A27" s="307" t="s">
        <v>278</v>
      </c>
      <c r="B27" s="326"/>
      <c r="C27" s="326"/>
      <c r="D27" s="326"/>
      <c r="E27" s="326"/>
      <c r="F27" s="277"/>
      <c r="G27" s="277"/>
      <c r="H27" s="277"/>
      <c r="I27" s="277"/>
      <c r="L27" s="277"/>
      <c r="M27" s="325"/>
      <c r="N27" s="325"/>
      <c r="O27"/>
      <c r="P27"/>
    </row>
    <row r="28" spans="1:16" s="287" customFormat="1" ht="15.75" customHeight="1" x14ac:dyDescent="0.15">
      <c r="B28" s="307"/>
      <c r="C28" s="307"/>
      <c r="D28" s="307"/>
      <c r="E28" s="307"/>
      <c r="F28" s="307"/>
      <c r="G28" s="307"/>
      <c r="H28" s="277"/>
      <c r="I28" s="277"/>
      <c r="J28" s="277"/>
      <c r="K28" s="277"/>
      <c r="L28" s="277"/>
      <c r="M28"/>
      <c r="N28"/>
      <c r="O28"/>
      <c r="P28"/>
    </row>
    <row r="29" spans="1:16" s="327" customFormat="1" ht="30" customHeight="1" x14ac:dyDescent="0.15">
      <c r="A29" s="277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M29" s="328"/>
      <c r="N29" s="328"/>
      <c r="O29" s="328"/>
      <c r="P29" s="328"/>
    </row>
    <row r="30" spans="1:16" ht="17.25" customHeight="1" x14ac:dyDescent="0.15"/>
  </sheetData>
  <mergeCells count="19">
    <mergeCell ref="A1:K1"/>
    <mergeCell ref="A3:A4"/>
    <mergeCell ref="B3:C3"/>
    <mergeCell ref="D3:E3"/>
    <mergeCell ref="F3:G3"/>
    <mergeCell ref="H3:I3"/>
    <mergeCell ref="J3:K3"/>
    <mergeCell ref="M20:N20"/>
    <mergeCell ref="A11:A12"/>
    <mergeCell ref="B11:C11"/>
    <mergeCell ref="D11:E11"/>
    <mergeCell ref="F11:G11"/>
    <mergeCell ref="H11:I11"/>
    <mergeCell ref="J11:K11"/>
    <mergeCell ref="A19:A20"/>
    <mergeCell ref="B19:C19"/>
    <mergeCell ref="D19:E19"/>
    <mergeCell ref="F19:G19"/>
    <mergeCell ref="H19:I1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15 教育・文化</vt:lpstr>
      <vt:lpstr>27表、28表</vt:lpstr>
      <vt:lpstr>29表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>15‐13 市民文化センター施設利用状況</vt:lpstr>
      <vt:lpstr>15‐14 体育施設利用状況</vt:lpstr>
      <vt:lpstr>15‐15、15-16、15-17</vt:lpstr>
      <vt:lpstr>15‐18、15-19</vt:lpstr>
      <vt:lpstr>15‐20、15-21</vt:lpstr>
      <vt:lpstr>15‐22、15-23</vt:lpstr>
      <vt:lpstr>'15 教育・文化'!Print_Area</vt:lpstr>
      <vt:lpstr>'15-1、15-2'!Print_Area</vt:lpstr>
      <vt:lpstr>'15‐11、15-12'!Print_Area</vt:lpstr>
      <vt:lpstr>'15‐13 市民文化センター施設利用状況'!Print_Area</vt:lpstr>
      <vt:lpstr>'15‐14 体育施設利用状況'!Print_Area</vt:lpstr>
      <vt:lpstr>'15‐22、15-23'!Print_Area</vt:lpstr>
      <vt:lpstr>'15‐3 市内小中学校の概況'!Print_Area</vt:lpstr>
      <vt:lpstr>'15‐4、15-5、15-6、15-7'!Print_Area</vt:lpstr>
      <vt:lpstr>'15-8、15‐9、15‐10'!Print_Area</vt:lpstr>
      <vt:lpstr>'27表、28表'!Print_Area</vt:lpstr>
      <vt:lpstr>'29表 図書館別貸出点数の推移'!Print_Area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2020-05-13T05:32:31Z</dcterms:created>
  <dcterms:modified xsi:type="dcterms:W3CDTF">2020-05-13T07:31:45Z</dcterms:modified>
</cp:coreProperties>
</file>