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 tabRatio="797"/>
  </bookViews>
  <sheets>
    <sheet name="12 財政" sheetId="26" r:id="rId1"/>
    <sheet name="24表 一般会計歳入歳出決算額の推移" sheetId="24" r:id="rId2"/>
    <sheet name="25表 令和2年度一般会計歳入歳出決算額内訳" sheetId="35" r:id="rId3"/>
    <sheet name="12‐1一般会計・款別歳入歳出決算額" sheetId="33" r:id="rId4"/>
    <sheet name="12-2、12-3特別会計・歳入歳出決算額" sheetId="36" r:id="rId5"/>
    <sheet name="12‐4 市税調定額及び収入額" sheetId="11" r:id="rId6"/>
  </sheets>
  <definedNames>
    <definedName name="_xlnm.Print_Area" localSheetId="5">'12‐4 市税調定額及び収入額'!$A$1:$I$35</definedName>
    <definedName name="_xlnm.Print_Area" localSheetId="1">'24表 一般会計歳入歳出決算額の推移'!$A$1:$F$30</definedName>
    <definedName name="_xlnm.Print_Area" localSheetId="0">'12 財政'!$A$1:$G$34</definedName>
    <definedName name="_xlnm.Print_Area" localSheetId="3">'12‐1一般会計・款別歳入歳出決算額'!$A$1:$J$32</definedName>
    <definedName name="_xlnm.Print_Area" localSheetId="2">'25表 令和2年度一般会計歳入歳出決算額内訳'!$A$1:$J$53</definedName>
    <definedName name="_xlnm.Print_Area" localSheetId="4">'12-2、12-3特別会計・歳入歳出決算額'!$A$1:$V$37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<sst xmlns="http://schemas.openxmlformats.org/spreadsheetml/2006/main" xmlns:r="http://schemas.openxmlformats.org/officeDocument/2006/relationships" count="153" uniqueCount="153">
  <si>
    <t>教育費</t>
    <rPh sb="0" eb="3">
      <t>キョウイクヒ</t>
    </rPh>
    <phoneticPr fontId="3"/>
  </si>
  <si>
    <t>　　　滞納繰越</t>
    <rPh sb="3" eb="5">
      <t>タイノウ</t>
    </rPh>
    <rPh sb="5" eb="7">
      <t>クリコシ</t>
    </rPh>
    <phoneticPr fontId="3"/>
  </si>
  <si>
    <t>（単位：千円）</t>
    <rPh sb="1" eb="3">
      <t>タンイ</t>
    </rPh>
    <rPh sb="4" eb="6">
      <t>センエン</t>
    </rPh>
    <phoneticPr fontId="3"/>
  </si>
  <si>
    <t>区分</t>
    <rPh sb="0" eb="2">
      <t>クブン</t>
    </rPh>
    <phoneticPr fontId="3"/>
  </si>
  <si>
    <t>歳入</t>
    <rPh sb="0" eb="2">
      <t>サイニュウ</t>
    </rPh>
    <phoneticPr fontId="3"/>
  </si>
  <si>
    <t>民生費</t>
    <rPh sb="0" eb="2">
      <t>ミンセイ</t>
    </rPh>
    <rPh sb="2" eb="3">
      <t>ヒ</t>
    </rPh>
    <phoneticPr fontId="3"/>
  </si>
  <si>
    <t>歳出</t>
    <rPh sb="0" eb="2">
      <t>サイシュツ</t>
    </rPh>
    <phoneticPr fontId="3"/>
  </si>
  <si>
    <t>国民健康保険</t>
    <rPh sb="0" eb="2">
      <t>コクミン</t>
    </rPh>
    <rPh sb="2" eb="4">
      <t>ケンコウ</t>
    </rPh>
    <rPh sb="4" eb="6">
      <t>ホケン</t>
    </rPh>
    <phoneticPr fontId="3"/>
  </si>
  <si>
    <t>公共下水道事業費</t>
    <rPh sb="0" eb="2">
      <t>コウキョウ</t>
    </rPh>
    <rPh sb="2" eb="5">
      <t>ゲスイドウ</t>
    </rPh>
    <rPh sb="5" eb="8">
      <t>ジギョウヒ</t>
    </rPh>
    <phoneticPr fontId="3"/>
  </si>
  <si>
    <t>国庫支出金</t>
    <rPh sb="0" eb="2">
      <t>コッコ</t>
    </rPh>
    <rPh sb="2" eb="5">
      <t>シシュツキン</t>
    </rPh>
    <phoneticPr fontId="3"/>
  </si>
  <si>
    <t>令和2年度　</t>
    <rPh sb="0" eb="2">
      <t>レイワ</t>
    </rPh>
    <rPh sb="3" eb="5">
      <t>ネンド</t>
    </rPh>
    <phoneticPr fontId="3"/>
  </si>
  <si>
    <t>清洲財産区</t>
    <rPh sb="0" eb="2">
      <t>キヨス</t>
    </rPh>
    <rPh sb="2" eb="4">
      <t>ザイサン</t>
    </rPh>
    <rPh sb="4" eb="5">
      <t>ク</t>
    </rPh>
    <phoneticPr fontId="3"/>
  </si>
  <si>
    <t>農業集落排水事業費</t>
    <rPh sb="0" eb="2">
      <t>ノウギョウ</t>
    </rPh>
    <rPh sb="2" eb="4">
      <t>シュウラク</t>
    </rPh>
    <rPh sb="4" eb="6">
      <t>ハイスイ</t>
    </rPh>
    <rPh sb="6" eb="9">
      <t>ジギョウヒ</t>
    </rPh>
    <phoneticPr fontId="3"/>
  </si>
  <si>
    <t>公設地方卸売市場事業費</t>
    <rPh sb="0" eb="2">
      <t>コウセツ</t>
    </rPh>
    <rPh sb="2" eb="4">
      <t>チホウ</t>
    </rPh>
    <rPh sb="4" eb="6">
      <t>オロシウリ</t>
    </rPh>
    <rPh sb="6" eb="8">
      <t>シジョウ</t>
    </rPh>
    <rPh sb="8" eb="11">
      <t>ジギョウヒ</t>
    </rPh>
    <phoneticPr fontId="3"/>
  </si>
  <si>
    <t>総額</t>
    <rPh sb="0" eb="2">
      <t>ソウガク</t>
    </rPh>
    <phoneticPr fontId="3"/>
  </si>
  <si>
    <t>　　現年度</t>
    <rPh sb="2" eb="3">
      <t>ゲン</t>
    </rPh>
    <rPh sb="3" eb="5">
      <t>ネンド</t>
    </rPh>
    <phoneticPr fontId="3"/>
  </si>
  <si>
    <t>歳　　出</t>
    <rPh sb="0" eb="1">
      <t>トシ</t>
    </rPh>
    <rPh sb="3" eb="4">
      <t>デ</t>
    </rPh>
    <phoneticPr fontId="3"/>
  </si>
  <si>
    <t>　　滞納繰越</t>
    <rPh sb="2" eb="4">
      <t>タイノウ</t>
    </rPh>
    <rPh sb="4" eb="6">
      <t>クリコシ</t>
    </rPh>
    <phoneticPr fontId="3"/>
  </si>
  <si>
    <t>市民税</t>
    <rPh sb="0" eb="3">
      <t>シミンゼイ</t>
    </rPh>
    <phoneticPr fontId="3"/>
  </si>
  <si>
    <t>教育費</t>
    <rPh sb="0" eb="3">
      <t>キョウイクヒ</t>
    </rPh>
    <phoneticPr fontId="35"/>
  </si>
  <si>
    <t>たばこ税</t>
    <rPh sb="3" eb="4">
      <t>ゼイ</t>
    </rPh>
    <phoneticPr fontId="3"/>
  </si>
  <si>
    <t>　 個人</t>
    <rPh sb="2" eb="4">
      <t>コジン</t>
    </rPh>
    <phoneticPr fontId="3"/>
  </si>
  <si>
    <t>　　　現年度</t>
    <rPh sb="3" eb="4">
      <t>ゲン</t>
    </rPh>
    <rPh sb="4" eb="6">
      <t>ネンド</t>
    </rPh>
    <phoneticPr fontId="3"/>
  </si>
  <si>
    <t>繰入金</t>
    <rPh sb="0" eb="2">
      <t>クリイレ</t>
    </rPh>
    <rPh sb="2" eb="3">
      <t>キン</t>
    </rPh>
    <phoneticPr fontId="3"/>
  </si>
  <si>
    <t>一般会計</t>
    <rPh sb="0" eb="2">
      <t>イッパン</t>
    </rPh>
    <rPh sb="2" eb="4">
      <t>カイケイ</t>
    </rPh>
    <phoneticPr fontId="3"/>
  </si>
  <si>
    <t>　 法人</t>
    <rPh sb="2" eb="4">
      <t>ホウジン</t>
    </rPh>
    <phoneticPr fontId="3"/>
  </si>
  <si>
    <t>総務費</t>
    <rPh sb="0" eb="3">
      <t>ソウムヒ</t>
    </rPh>
    <phoneticPr fontId="3"/>
  </si>
  <si>
    <t>固定資産税</t>
    <rPh sb="0" eb="2">
      <t>コテイ</t>
    </rPh>
    <rPh sb="2" eb="5">
      <t>シサンゼイ</t>
    </rPh>
    <phoneticPr fontId="3"/>
  </si>
  <si>
    <t>（市税）</t>
    <rPh sb="1" eb="2">
      <t>シ</t>
    </rPh>
    <rPh sb="2" eb="3">
      <t>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</si>
  <si>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</si>
  <si>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企 　業 　会 　計 　合 　計 　額</t>
    <rPh sb="0" eb="1">
      <t>キ</t>
    </rPh>
    <rPh sb="3" eb="4">
      <t>ゴウ</t>
    </rPh>
    <rPh sb="6" eb="7">
      <t>カイ</t>
    </rPh>
    <rPh sb="9" eb="10">
      <t>ケイ</t>
    </rPh>
    <rPh sb="12" eb="13">
      <t>ゴウ</t>
    </rPh>
    <rPh sb="15" eb="16">
      <t>ケイ</t>
    </rPh>
    <rPh sb="18" eb="19">
      <t>ガク</t>
    </rPh>
    <phoneticPr fontId="3"/>
  </si>
  <si>
    <t>　 固定資産税</t>
    <rPh sb="2" eb="4">
      <t>コテイ</t>
    </rPh>
    <rPh sb="4" eb="7">
      <t>シサンゼイ</t>
    </rPh>
    <phoneticPr fontId="3"/>
  </si>
  <si>
    <t>計</t>
    <rPh sb="0" eb="1">
      <t>ケイ</t>
    </rPh>
    <phoneticPr fontId="3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</si>
  <si>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3"/>
  </si>
  <si>
    <t>諸支出金</t>
    <rPh sb="0" eb="1">
      <t>ショ</t>
    </rPh>
    <rPh sb="1" eb="3">
      <t>シシュツキン</t>
    </rPh>
    <rPh sb="3" eb="4">
      <t>キン</t>
    </rPh>
    <phoneticPr fontId="3"/>
  </si>
  <si>
    <t>市税</t>
    <rPh sb="0" eb="2">
      <t>シゼイ</t>
    </rPh>
    <phoneticPr fontId="3"/>
  </si>
  <si>
    <t>地方交付税</t>
    <rPh sb="0" eb="2">
      <t>チホウ</t>
    </rPh>
    <rPh sb="2" eb="5">
      <t>コウフゼイ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</si>
  <si>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</si>
  <si>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諸収入</t>
    <rPh sb="0" eb="1">
      <t>ショ</t>
    </rPh>
    <rPh sb="1" eb="3">
      <t>シュウニュウ</t>
    </rPh>
    <phoneticPr fontId="3"/>
  </si>
  <si>
    <t>入湯税</t>
    <rPh sb="0" eb="2">
      <t>ニュウトウ</t>
    </rPh>
    <rPh sb="2" eb="3">
      <t>ゼイ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</si>
  <si>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</si>
  <si>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鉱産税</t>
    <rPh sb="0" eb="2">
      <t>コウサン</t>
    </rPh>
    <rPh sb="2" eb="3">
      <t>ゼイ</t>
    </rPh>
    <phoneticPr fontId="3"/>
  </si>
  <si>
    <t>市税・諸収入以外</t>
    <rPh sb="0" eb="1">
      <t>シ</t>
    </rPh>
    <rPh sb="1" eb="2">
      <t>ゼイ</t>
    </rPh>
    <rPh sb="3" eb="4">
      <t>ショ</t>
    </rPh>
    <rPh sb="4" eb="6">
      <t>シュウニュウ</t>
    </rPh>
    <rPh sb="6" eb="8">
      <t>イガイ</t>
    </rPh>
    <phoneticPr fontId="3"/>
  </si>
  <si>
    <t>比率％</t>
    <rPh sb="0" eb="2">
      <t>ヒリツ</t>
    </rPh>
    <phoneticPr fontId="3"/>
  </si>
  <si>
    <t>(令和5年5月31日現在）</t>
    <rPh sb="1" eb="3">
      <t>レイワ</t>
    </rPh>
    <rPh sb="4" eb="5">
      <t>ネン</t>
    </rPh>
    <rPh sb="6" eb="7">
      <t>ツキ</t>
    </rPh>
    <rPh sb="9" eb="10">
      <t>ニチ</t>
    </rPh>
    <rPh sb="10" eb="12">
      <t>ゲンザイ</t>
    </rPh>
    <phoneticPr fontId="3"/>
  </si>
  <si>
    <t>土木費</t>
    <rPh sb="0" eb="2">
      <t>ドボク</t>
    </rPh>
    <rPh sb="2" eb="3">
      <t>ヒ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</si>
  <si>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</si>
  <si>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</si>
  <si>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（各年度）</t>
    <rPh sb="1" eb="4">
      <t>カクネンド</t>
    </rPh>
    <phoneticPr fontId="3"/>
  </si>
  <si>
    <t>県支出金</t>
    <rPh sb="0" eb="1">
      <t>ケン</t>
    </rPh>
    <rPh sb="1" eb="4">
      <t>シシュツキン</t>
    </rPh>
    <phoneticPr fontId="3"/>
  </si>
  <si>
    <t>議会費</t>
    <rPh sb="0" eb="2">
      <t>ギカイ</t>
    </rPh>
    <rPh sb="2" eb="3">
      <t>ヒ</t>
    </rPh>
    <phoneticPr fontId="3"/>
  </si>
  <si>
    <t>財産収入</t>
    <rPh sb="0" eb="2">
      <t>ザイサン</t>
    </rPh>
    <rPh sb="2" eb="4">
      <t>シュウニュウ</t>
    </rPh>
    <phoneticPr fontId="3"/>
  </si>
  <si>
    <t>労働費</t>
    <rPh sb="0" eb="3">
      <t>ロウドウヒ</t>
    </rPh>
    <phoneticPr fontId="3"/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</si>
  <si>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</si>
  <si>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繰越金</t>
    <rPh sb="0" eb="2">
      <t>クリコシ</t>
    </rPh>
    <rPh sb="2" eb="3">
      <t>キン</t>
    </rPh>
    <phoneticPr fontId="3"/>
  </si>
  <si>
    <t>商工費</t>
    <rPh sb="0" eb="2">
      <t>ショウコウ</t>
    </rPh>
    <rPh sb="2" eb="3">
      <t>ヒ</t>
    </rPh>
    <phoneticPr fontId="3"/>
  </si>
  <si>
    <t>市債</t>
    <rPh sb="0" eb="2">
      <t>シサイ</t>
    </rPh>
    <phoneticPr fontId="3"/>
  </si>
  <si>
    <t>消防費</t>
    <rPh sb="0" eb="2">
      <t>ショウボウ</t>
    </rPh>
    <rPh sb="2" eb="3">
      <t>ヒ</t>
    </rPh>
    <phoneticPr fontId="3"/>
  </si>
  <si>
    <t>歳入合計</t>
    <rPh sb="0" eb="2">
      <t>サイニュウ</t>
    </rPh>
    <rPh sb="2" eb="4">
      <t>ゴウケイ</t>
    </rPh>
    <phoneticPr fontId="3"/>
  </si>
  <si>
    <t>特別会計</t>
    <rPh sb="0" eb="2">
      <t>トクベツ</t>
    </rPh>
    <rPh sb="2" eb="4">
      <t>カイケイ</t>
    </rPh>
    <phoneticPr fontId="3"/>
  </si>
  <si>
    <t>衛生費</t>
    <rPh sb="0" eb="3">
      <t>エイセイヒ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</si>
  <si>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</si>
  <si>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（単位：千円・比率％）</t>
    <rPh sb="1" eb="3">
      <t>タンイ</t>
    </rPh>
    <rPh sb="4" eb="6">
      <t>センエン</t>
    </rPh>
    <rPh sb="7" eb="9">
      <t>ヒリツ</t>
    </rPh>
    <phoneticPr fontId="3"/>
  </si>
  <si>
    <t>公債費</t>
    <rPh sb="0" eb="2">
      <t>コウサイ</t>
    </rPh>
    <rPh sb="2" eb="3">
      <t>ヒ</t>
    </rPh>
    <phoneticPr fontId="3"/>
  </si>
  <si>
    <t>歳出合計</t>
    <rPh sb="0" eb="2">
      <t>サイシュツ</t>
    </rPh>
    <rPh sb="2" eb="4">
      <t>ゴウケイ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</si>
  <si>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</si>
  <si>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決算額</t>
    <rPh sb="0" eb="2">
      <t>ケッサン</t>
    </rPh>
    <rPh sb="2" eb="3">
      <t>ガク</t>
    </rPh>
    <phoneticPr fontId="3"/>
  </si>
  <si>
    <t>粕尾財産区</t>
    <rPh sb="0" eb="1">
      <t>カス</t>
    </rPh>
    <rPh sb="1" eb="2">
      <t>オ</t>
    </rPh>
    <rPh sb="2" eb="4">
      <t>ザイサン</t>
    </rPh>
    <rPh sb="4" eb="5">
      <t>ク</t>
    </rPh>
    <phoneticPr fontId="3"/>
  </si>
  <si>
    <t>-</t>
  </si>
  <si>
    <t>寄附金</t>
    <rPh sb="0" eb="3">
      <t>キフキン</t>
    </rPh>
    <phoneticPr fontId="3"/>
  </si>
  <si>
    <t>歳　　入</t>
    <rPh sb="0" eb="1">
      <t>トシ</t>
    </rPh>
    <rPh sb="3" eb="4">
      <t>イリ</t>
    </rPh>
    <phoneticPr fontId="3"/>
  </si>
  <si>
    <t>自主財源</t>
    <rPh sb="0" eb="2">
      <t>ジシュ</t>
    </rPh>
    <rPh sb="2" eb="4">
      <t>ザイゲン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</si>
  <si>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</si>
  <si>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依存財源</t>
    <rPh sb="0" eb="2">
      <t>イゾン</t>
    </rPh>
    <rPh sb="2" eb="4">
      <t>ザイゲン</t>
    </rPh>
    <phoneticPr fontId="3"/>
  </si>
  <si>
    <t>歳入歳出
差引残高</t>
    <rPh sb="0" eb="2">
      <t>サイニュウ</t>
    </rPh>
    <rPh sb="2" eb="4">
      <t>サイシュツ</t>
    </rPh>
    <rPh sb="5" eb="7">
      <t>サシヒキ</t>
    </rPh>
    <rPh sb="7" eb="9">
      <t>ザンダカ</t>
    </rPh>
    <phoneticPr fontId="3"/>
  </si>
  <si>
    <r>
      <t>　</t>
    </r>
    <r>
      <rPr>
        <b/>
        <sz val="24"/>
        <color auto="1"/>
        <rFont val="Century"/>
      </rPr>
      <t>1</t>
    </r>
    <r>
      <rPr>
        <b/>
        <sz val="24"/>
        <color auto="1"/>
        <rFont val="ＭＳ Ｐ明朝"/>
      </rPr>
      <t>２　財　政</t>
    </r>
    <r>
      <rPr>
        <sz val="24"/>
        <color auto="1"/>
        <rFont val="Century"/>
      </rPr>
      <t xml:space="preserve"> </t>
    </r>
    <rPh sb="4" eb="5">
      <t>ザイ</t>
    </rPh>
    <rPh sb="6" eb="7">
      <t>セイ</t>
    </rPh>
    <phoneticPr fontId="3"/>
  </si>
  <si>
    <t>項　　目</t>
    <rPh sb="0" eb="1">
      <t>コウ</t>
    </rPh>
    <rPh sb="3" eb="4">
      <t>メ</t>
    </rPh>
    <phoneticPr fontId="3"/>
  </si>
  <si>
    <t>歳出</t>
    <rPh sb="0" eb="1">
      <t>サイ</t>
    </rPh>
    <rPh sb="1" eb="2">
      <t>デ</t>
    </rPh>
    <phoneticPr fontId="3"/>
  </si>
  <si>
    <t>12-1　一般会計・款別歳入歳出決算額</t>
    <rPh sb="5" eb="6">
      <t>イチ</t>
    </rPh>
    <rPh sb="6" eb="7">
      <t>ハン</t>
    </rPh>
    <rPh sb="7" eb="9">
      <t>カイケイ</t>
    </rPh>
    <rPh sb="10" eb="11">
      <t>カン</t>
    </rPh>
    <rPh sb="11" eb="12">
      <t>ベツ</t>
    </rPh>
    <rPh sb="12" eb="14">
      <t>サイニュウ</t>
    </rPh>
    <rPh sb="14" eb="16">
      <t>サイシュツ</t>
    </rPh>
    <rPh sb="16" eb="18">
      <t>ケッサン</t>
    </rPh>
    <rPh sb="18" eb="19">
      <t>ガク</t>
    </rPh>
    <phoneticPr fontId="3"/>
  </si>
  <si>
    <t>株式等譲渡
所得割交付金</t>
    <rPh sb="0" eb="3">
      <t>カブシキトウ</t>
    </rPh>
    <rPh sb="3" eb="5">
      <t>ジョウト</t>
    </rPh>
    <rPh sb="6" eb="8">
      <t>ショトク</t>
    </rPh>
    <rPh sb="8" eb="9">
      <t>ワリ</t>
    </rPh>
    <rPh sb="9" eb="12">
      <t>コウフキン</t>
    </rPh>
    <phoneticPr fontId="3"/>
  </si>
  <si>
    <t>地方消費税
交付金</t>
    <rPh sb="0" eb="2">
      <t>チホウ</t>
    </rPh>
    <rPh sb="2" eb="5">
      <t>ショウヒゼイ</t>
    </rPh>
    <rPh sb="6" eb="9">
      <t>コウフキン</t>
    </rPh>
    <phoneticPr fontId="3"/>
  </si>
  <si>
    <t>自動車取得税
交付金</t>
    <rPh sb="0" eb="3">
      <t>ジドウシャ</t>
    </rPh>
    <rPh sb="3" eb="5">
      <t>シュトク</t>
    </rPh>
    <rPh sb="5" eb="6">
      <t>ゼイ</t>
    </rPh>
    <rPh sb="7" eb="10">
      <t>コウフキン</t>
    </rPh>
    <phoneticPr fontId="3"/>
  </si>
  <si>
    <t>地方特例
交付金</t>
    <rPh sb="0" eb="2">
      <t>チホウ</t>
    </rPh>
    <rPh sb="2" eb="4">
      <t>トクレイ</t>
    </rPh>
    <rPh sb="5" eb="8">
      <t>コウフキン</t>
    </rPh>
    <phoneticPr fontId="3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</si>
  <si>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3"/>
  </si>
  <si>
    <t>区　分</t>
    <rPh sb="0" eb="1">
      <t>ク</t>
    </rPh>
    <rPh sb="2" eb="3">
      <t>ブン</t>
    </rPh>
    <phoneticPr fontId="3"/>
  </si>
  <si>
    <t>分担金及び
負担金</t>
    <rPh sb="0" eb="3">
      <t>ブンタンキン</t>
    </rPh>
    <rPh sb="3" eb="4">
      <t>オヨ</t>
    </rPh>
    <rPh sb="6" eb="9">
      <t>フタンキン</t>
    </rPh>
    <phoneticPr fontId="3"/>
  </si>
  <si>
    <t>使用料及び
手数料</t>
    <rPh sb="0" eb="2">
      <t>シヨウ</t>
    </rPh>
    <rPh sb="2" eb="3">
      <t>リョウ</t>
    </rPh>
    <rPh sb="3" eb="4">
      <t>オヨ</t>
    </rPh>
    <rPh sb="6" eb="9">
      <t>テスウリョウ</t>
    </rPh>
    <phoneticPr fontId="3"/>
  </si>
  <si>
    <t>（国県支出金）</t>
    <rPh sb="1" eb="2">
      <t>クニ</t>
    </rPh>
    <rPh sb="2" eb="3">
      <t>ケン</t>
    </rPh>
    <rPh sb="3" eb="6">
      <t>シシュツキン</t>
    </rPh>
    <phoneticPr fontId="3"/>
  </si>
  <si>
    <t>（市債）</t>
    <rPh sb="1" eb="2">
      <t>シ</t>
    </rPh>
    <phoneticPr fontId="3"/>
  </si>
  <si>
    <t>（諸収入）</t>
    <rPh sb="1" eb="2">
      <t>ショ</t>
    </rPh>
    <rPh sb="2" eb="4">
      <t>シュウニュウ</t>
    </rPh>
    <phoneticPr fontId="3"/>
  </si>
  <si>
    <t>（交付金ほか）</t>
    <rPh sb="1" eb="4">
      <t>コウフキン</t>
    </rPh>
    <phoneticPr fontId="3"/>
  </si>
  <si>
    <t>（地方交付税）</t>
    <rPh sb="1" eb="3">
      <t>チホウ</t>
    </rPh>
    <rPh sb="3" eb="6">
      <t>コウフゼイ</t>
    </rPh>
    <phoneticPr fontId="3"/>
  </si>
  <si>
    <t>　水　　道　　事　　業</t>
    <rPh sb="1" eb="2">
      <t>ミズ</t>
    </rPh>
    <rPh sb="4" eb="5">
      <t>ミチ</t>
    </rPh>
    <rPh sb="7" eb="8">
      <t>コト</t>
    </rPh>
    <rPh sb="10" eb="11">
      <t>ギョウ</t>
    </rPh>
    <phoneticPr fontId="3"/>
  </si>
  <si>
    <t>使用料・
手数料及び
分担金・
負担金</t>
  </si>
  <si>
    <t>（その他）</t>
    <rPh sb="3" eb="4">
      <t>タ</t>
    </rPh>
    <phoneticPr fontId="3"/>
  </si>
  <si>
    <t>（繰入金
繰越金
ほか）</t>
  </si>
  <si>
    <t>その他</t>
    <rPh sb="2" eb="3">
      <t>タ</t>
    </rPh>
    <phoneticPr fontId="3"/>
  </si>
  <si>
    <t>市債・地方交付税以外</t>
    <rPh sb="0" eb="1">
      <t>シ</t>
    </rPh>
    <rPh sb="3" eb="5">
      <t>チホウ</t>
    </rPh>
    <rPh sb="5" eb="8">
      <t>コウフゼイ</t>
    </rPh>
    <rPh sb="8" eb="10">
      <t>イガイ</t>
    </rPh>
    <phoneticPr fontId="3"/>
  </si>
  <si>
    <t>調　定　額</t>
    <rPh sb="0" eb="1">
      <t>チョウ</t>
    </rPh>
    <rPh sb="2" eb="3">
      <t>サダム</t>
    </rPh>
    <rPh sb="4" eb="5">
      <t>ガク</t>
    </rPh>
    <phoneticPr fontId="3"/>
  </si>
  <si>
    <t>収　入　済　額</t>
    <rPh sb="0" eb="1">
      <t>オサム</t>
    </rPh>
    <rPh sb="2" eb="3">
      <t>イ</t>
    </rPh>
    <rPh sb="4" eb="5">
      <t>ズ</t>
    </rPh>
    <rPh sb="6" eb="7">
      <t>ガク</t>
    </rPh>
    <phoneticPr fontId="3"/>
  </si>
  <si>
    <t>資料：会計課（歳入歳出決算書）</t>
    <rPh sb="0" eb="2">
      <t>シリョウ</t>
    </rPh>
    <rPh sb="3" eb="6">
      <t>カイケイカ</t>
    </rPh>
    <rPh sb="7" eb="9">
      <t>サイニュウ</t>
    </rPh>
    <rPh sb="9" eb="11">
      <t>サイシュツ</t>
    </rPh>
    <rPh sb="11" eb="14">
      <t>ケッサンショ</t>
    </rPh>
    <phoneticPr fontId="3"/>
  </si>
  <si>
    <t>資料：会計課（歳入歳出決算書）</t>
    <rPh sb="0" eb="2">
      <t>シリョウ</t>
    </rPh>
    <rPh sb="3" eb="6">
      <t>カイケイカ</t>
    </rPh>
    <rPh sb="7" eb="9">
      <t>サイニュウ</t>
    </rPh>
    <rPh sb="9" eb="11">
      <t>サイシュツ</t>
    </rPh>
    <rPh sb="11" eb="13">
      <t>ケッサン</t>
    </rPh>
    <rPh sb="13" eb="14">
      <t>ショ</t>
    </rPh>
    <phoneticPr fontId="3"/>
  </si>
  <si>
    <t>介護保険</t>
    <rPh sb="0" eb="2">
      <t>カイゴ</t>
    </rPh>
    <rPh sb="2" eb="4">
      <t>ホケン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</si>
  <si>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</si>
  <si>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後期高齢者医療</t>
  </si>
  <si>
    <t>令和元年度</t>
    <rPh sb="0" eb="2">
      <t>レイワ</t>
    </rPh>
    <rPh sb="2" eb="3">
      <t>ガン</t>
    </rPh>
    <phoneticPr fontId="3"/>
  </si>
  <si>
    <t>（注）　四捨五入の関係で合計値が一致しないことがある</t>
  </si>
  <si>
    <t>　    交付金</t>
    <rPh sb="5" eb="7">
      <t>コウフ</t>
    </rPh>
    <rPh sb="7" eb="8">
      <t>ノウフキン</t>
    </rPh>
    <phoneticPr fontId="3"/>
  </si>
  <si>
    <t>平成30年度</t>
  </si>
  <si>
    <t>歳入</t>
  </si>
  <si>
    <t>区　　分</t>
  </si>
  <si>
    <t>年    度</t>
  </si>
  <si>
    <t>軽自動車税</t>
    <rPh sb="0" eb="5">
      <t>ケイジドウシャゼイ</t>
    </rPh>
    <phoneticPr fontId="3"/>
  </si>
  <si>
    <t>　軽自動車税種別割</t>
    <rPh sb="1" eb="5">
      <t>ケイジドウシャ</t>
    </rPh>
    <rPh sb="5" eb="6">
      <t>ゼイ</t>
    </rPh>
    <rPh sb="6" eb="9">
      <t>シュベツワリ</t>
    </rPh>
    <phoneticPr fontId="3"/>
  </si>
  <si>
    <t>　軽自動車税環境性能割</t>
    <rPh sb="1" eb="5">
      <t>ケイジドウシャ</t>
    </rPh>
    <rPh sb="5" eb="6">
      <t>ゼイ</t>
    </rPh>
    <rPh sb="6" eb="8">
      <t>カンキョウ</t>
    </rPh>
    <rPh sb="8" eb="10">
      <t>セイノウ</t>
    </rPh>
    <rPh sb="10" eb="11">
      <t>ワリ</t>
    </rPh>
    <phoneticPr fontId="3"/>
  </si>
  <si>
    <t>環境性能割
交付金</t>
    <rPh sb="0" eb="2">
      <t>カンキョウ</t>
    </rPh>
    <rPh sb="2" eb="4">
      <t>セイノウ</t>
    </rPh>
    <rPh sb="4" eb="5">
      <t>ワリ</t>
    </rPh>
    <rPh sb="6" eb="9">
      <t>コウフキン</t>
    </rPh>
    <phoneticPr fontId="3"/>
  </si>
  <si>
    <t>予算</t>
    <rPh sb="0" eb="2">
      <t>ヨサン</t>
    </rPh>
    <phoneticPr fontId="3"/>
  </si>
  <si>
    <t>決算</t>
    <rPh sb="0" eb="2">
      <t>ケッサン</t>
    </rPh>
    <phoneticPr fontId="3"/>
  </si>
  <si>
    <t>環境性能割
交付金</t>
    <rPh sb="0" eb="2">
      <t>カンキョウ</t>
    </rPh>
    <rPh sb="2" eb="4">
      <t>セイノウ</t>
    </rPh>
    <rPh sb="4" eb="5">
      <t>ワリ</t>
    </rPh>
    <rPh sb="6" eb="9">
      <t>コウフキン</t>
    </rPh>
    <phoneticPr fontId="35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</si>
  <si>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</si>
  <si>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令和2年度</t>
    <rPh sb="0" eb="2">
      <t>レイワ</t>
    </rPh>
    <phoneticPr fontId="3"/>
  </si>
  <si>
    <t>（注2）　「公共下水道事業費」「農業集落排水事業費」は令和2年度より企業会計（下水道事業）へ移行</t>
    <rPh sb="6" eb="8">
      <t>コウキョウ</t>
    </rPh>
    <rPh sb="8" eb="11">
      <t>ゲスイドウ</t>
    </rPh>
    <rPh sb="11" eb="13">
      <t>ジギョウ</t>
    </rPh>
    <rPh sb="13" eb="14">
      <t>ヒ</t>
    </rPh>
    <rPh sb="16" eb="18">
      <t>ノウギョウ</t>
    </rPh>
    <rPh sb="18" eb="20">
      <t>シュウラク</t>
    </rPh>
    <rPh sb="20" eb="22">
      <t>ハイスイ</t>
    </rPh>
    <rPh sb="22" eb="24">
      <t>ジギョウ</t>
    </rPh>
    <rPh sb="24" eb="25">
      <t>ヒ</t>
    </rPh>
    <rPh sb="27" eb="29">
      <t>レイワ</t>
    </rPh>
    <rPh sb="30" eb="32">
      <t>ネンド</t>
    </rPh>
    <rPh sb="34" eb="36">
      <t>キギョウ</t>
    </rPh>
    <rPh sb="36" eb="38">
      <t>カイケイ</t>
    </rPh>
    <rPh sb="39" eb="42">
      <t>ゲスイドウ</t>
    </rPh>
    <rPh sb="42" eb="44">
      <t>ジギョウ</t>
    </rPh>
    <rPh sb="46" eb="48">
      <t>イコウ</t>
    </rPh>
    <phoneticPr fontId="3"/>
  </si>
  <si>
    <t>令和元年度　</t>
    <rPh sb="0" eb="2">
      <t>レイワ</t>
    </rPh>
    <rPh sb="2" eb="3">
      <t>ガン</t>
    </rPh>
    <rPh sb="3" eb="5">
      <t>ネンド</t>
    </rPh>
    <phoneticPr fontId="3"/>
  </si>
  <si>
    <t>法人事業税
交付金</t>
    <rPh sb="0" eb="2">
      <t>ホウジン</t>
    </rPh>
    <rPh sb="2" eb="5">
      <t>ジギョウゼイ</t>
    </rPh>
    <rPh sb="6" eb="9">
      <t>コウフキン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</si>
  <si>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</si>
  <si>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12-4　市 税 調 定 額 及 び 収 入 済 額</t>
    <rPh sb="5" eb="6">
      <t>シ</t>
    </rPh>
    <rPh sb="7" eb="8">
      <t>ゼイ</t>
    </rPh>
    <rPh sb="9" eb="10">
      <t>チョウ</t>
    </rPh>
    <rPh sb="11" eb="12">
      <t>サダム</t>
    </rPh>
    <rPh sb="13" eb="14">
      <t>ガク</t>
    </rPh>
    <rPh sb="15" eb="16">
      <t>オヨ</t>
    </rPh>
    <rPh sb="19" eb="20">
      <t>オサム</t>
    </rPh>
    <rPh sb="21" eb="22">
      <t>イ</t>
    </rPh>
    <rPh sb="23" eb="24">
      <t>スミ</t>
    </rPh>
    <rPh sb="25" eb="26">
      <t>ガク</t>
    </rPh>
    <phoneticPr fontId="3"/>
  </si>
  <si>
    <t>（注1）　四捨五入の関係で合計値が一致しないことがある</t>
  </si>
  <si>
    <t>　下　　水　　道　　事　　業</t>
    <rPh sb="1" eb="2">
      <t>シタ</t>
    </rPh>
    <rPh sb="4" eb="5">
      <t>ミズ</t>
    </rPh>
    <rPh sb="7" eb="8">
      <t>ミチ</t>
    </rPh>
    <rPh sb="10" eb="11">
      <t>コト</t>
    </rPh>
    <rPh sb="13" eb="14">
      <t>ギョウ</t>
    </rPh>
    <phoneticPr fontId="3"/>
  </si>
  <si>
    <t>　収益的収支</t>
    <rPh sb="1" eb="4">
      <t>シュウエキテキ</t>
    </rPh>
    <rPh sb="4" eb="6">
      <t>シュウシ</t>
    </rPh>
    <phoneticPr fontId="3"/>
  </si>
  <si>
    <t>　資本的収支</t>
    <rPh sb="1" eb="4">
      <t>シホンテキ</t>
    </rPh>
    <rPh sb="4" eb="6">
      <t>シュウシ</t>
    </rPh>
    <phoneticPr fontId="3"/>
  </si>
  <si>
    <t>　収支的収支</t>
    <rPh sb="1" eb="3">
      <t>シュウシ</t>
    </rPh>
    <rPh sb="3" eb="4">
      <t>テキ</t>
    </rPh>
    <rPh sb="4" eb="6">
      <t>シュウシ</t>
    </rPh>
    <phoneticPr fontId="3"/>
  </si>
  <si>
    <t>特　 別　 会　 計 　合　 計 　額</t>
    <rPh sb="0" eb="1">
      <t>トク</t>
    </rPh>
    <rPh sb="3" eb="4">
      <t>ベツ</t>
    </rPh>
    <rPh sb="6" eb="7">
      <t>カイ</t>
    </rPh>
    <rPh sb="9" eb="10">
      <t>ケイ</t>
    </rPh>
    <rPh sb="12" eb="13">
      <t>ゴウ</t>
    </rPh>
    <rPh sb="15" eb="16">
      <t>ケイ</t>
    </rPh>
    <rPh sb="18" eb="19">
      <t>ガク</t>
    </rPh>
    <phoneticPr fontId="3"/>
  </si>
  <si>
    <t>資料：行政経営部（税務概要）</t>
    <rPh sb="0" eb="2">
      <t>シリョウ</t>
    </rPh>
    <rPh sb="3" eb="5">
      <t>ギョウセイ</t>
    </rPh>
    <rPh sb="5" eb="7">
      <t>ケイエイ</t>
    </rPh>
    <rPh sb="7" eb="8">
      <t>ブ</t>
    </rPh>
    <rPh sb="9" eb="11">
      <t>ゼイム</t>
    </rPh>
    <rPh sb="11" eb="13">
      <t>ガイヨウ</t>
    </rPh>
    <phoneticPr fontId="3"/>
  </si>
  <si>
    <t>12-3　年 度 別 歳 入 歳 出 総 額　</t>
    <rPh sb="5" eb="6">
      <t>ネン</t>
    </rPh>
    <rPh sb="7" eb="8">
      <t>タビ</t>
    </rPh>
    <rPh sb="9" eb="10">
      <t>ベツ</t>
    </rPh>
    <rPh sb="11" eb="12">
      <t>サイ</t>
    </rPh>
    <rPh sb="13" eb="14">
      <t>ニュウ</t>
    </rPh>
    <phoneticPr fontId="3"/>
  </si>
  <si>
    <t>12-1　一 般 会 計 ・ 款 別 歳 入 歳 出 決 算 額</t>
    <rPh sb="5" eb="6">
      <t>イチ</t>
    </rPh>
    <rPh sb="7" eb="8">
      <t>ハン</t>
    </rPh>
    <rPh sb="9" eb="10">
      <t>カイ</t>
    </rPh>
    <rPh sb="11" eb="12">
      <t>ケイ</t>
    </rPh>
    <rPh sb="15" eb="16">
      <t>カン</t>
    </rPh>
    <rPh sb="17" eb="18">
      <t>ベツ</t>
    </rPh>
    <rPh sb="19" eb="20">
      <t>トシ</t>
    </rPh>
    <rPh sb="21" eb="22">
      <t>ハイ</t>
    </rPh>
    <rPh sb="23" eb="24">
      <t>トシ</t>
    </rPh>
    <rPh sb="25" eb="26">
      <t>デ</t>
    </rPh>
    <rPh sb="27" eb="28">
      <t>ケッ</t>
    </rPh>
    <rPh sb="29" eb="30">
      <t>サン</t>
    </rPh>
    <rPh sb="31" eb="32">
      <t>ガク</t>
    </rPh>
    <phoneticPr fontId="3"/>
  </si>
  <si>
    <t>12-2　特 別 会 計 ･ 企 業 会 計 歳 入 歳 出 決 算 額</t>
    <rPh sb="5" eb="6">
      <t>トク</t>
    </rPh>
    <rPh sb="7" eb="8">
      <t>ベツ</t>
    </rPh>
    <rPh sb="9" eb="10">
      <t>カイ</t>
    </rPh>
    <rPh sb="11" eb="12">
      <t>ケイ</t>
    </rPh>
    <rPh sb="15" eb="16">
      <t>キ</t>
    </rPh>
    <rPh sb="17" eb="18">
      <t>ゴウ</t>
    </rPh>
    <rPh sb="19" eb="20">
      <t>カイ</t>
    </rPh>
    <rPh sb="21" eb="22">
      <t>ケイ</t>
    </rPh>
    <rPh sb="23" eb="24">
      <t>トシ</t>
    </rPh>
    <rPh sb="25" eb="26">
      <t>イ</t>
    </rPh>
    <rPh sb="27" eb="28">
      <t>トシ</t>
    </rPh>
    <rPh sb="29" eb="30">
      <t>デ</t>
    </rPh>
    <rPh sb="31" eb="32">
      <t>ケッ</t>
    </rPh>
    <rPh sb="33" eb="34">
      <t>サン</t>
    </rPh>
    <rPh sb="35" eb="36">
      <t>ガク</t>
    </rPh>
    <phoneticPr fontId="3"/>
  </si>
  <si>
    <t>令和3年度</t>
    <rPh sb="0" eb="2">
      <t>レイワ</t>
    </rPh>
    <phoneticPr fontId="3"/>
  </si>
  <si>
    <t>消防費</t>
    <rPh sb="0" eb="2">
      <t>ショウボウ</t>
    </rPh>
    <rPh sb="2" eb="3">
      <t>ヒ</t>
    </rPh>
    <phoneticPr fontId="35"/>
  </si>
  <si>
    <t>令和3年度　</t>
    <rPh sb="0" eb="2">
      <t>レイワ</t>
    </rPh>
    <rPh sb="3" eb="5">
      <t>ネンド</t>
    </rPh>
    <phoneticPr fontId="3"/>
  </si>
  <si>
    <t>24表　一般会計歳入歳出決算額の推移</t>
    <rPh sb="2" eb="3">
      <t>ヒョウ</t>
    </rPh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ケッサン</t>
    </rPh>
    <rPh sb="14" eb="15">
      <t>ガク</t>
    </rPh>
    <rPh sb="16" eb="18">
      <t>スイイ</t>
    </rPh>
    <phoneticPr fontId="3"/>
  </si>
  <si>
    <t>民生費</t>
    <rPh sb="0" eb="2">
      <t>ミンセイ</t>
    </rPh>
    <rPh sb="2" eb="3">
      <t>ヒ</t>
    </rPh>
    <phoneticPr fontId="35"/>
  </si>
  <si>
    <t>総務費</t>
    <rPh sb="0" eb="3">
      <t>ソウムヒ</t>
    </rPh>
    <phoneticPr fontId="35"/>
  </si>
  <si>
    <t>土木費</t>
    <rPh sb="0" eb="2">
      <t>ドボク</t>
    </rPh>
    <rPh sb="2" eb="3">
      <t>ヒ</t>
    </rPh>
    <phoneticPr fontId="35"/>
  </si>
  <si>
    <t>衛生費</t>
    <rPh sb="0" eb="3">
      <t>エイセイヒ</t>
    </rPh>
    <phoneticPr fontId="35"/>
  </si>
  <si>
    <t>公債費</t>
    <rPh sb="0" eb="2">
      <t>コウサイ</t>
    </rPh>
    <rPh sb="2" eb="3">
      <t>ヒ</t>
    </rPh>
    <phoneticPr fontId="35"/>
  </si>
  <si>
    <t>商工費</t>
    <rPh sb="0" eb="2">
      <t>ショウコウ</t>
    </rPh>
    <rPh sb="2" eb="3">
      <t>ヒ</t>
    </rPh>
    <phoneticPr fontId="35"/>
  </si>
  <si>
    <t>その他</t>
    <rPh sb="2" eb="3">
      <t>ホカ</t>
    </rPh>
    <phoneticPr fontId="3"/>
  </si>
  <si>
    <t>平成29年度</t>
  </si>
  <si>
    <t>令和4年度</t>
    <rPh sb="0" eb="2">
      <t>レイワ</t>
    </rPh>
    <phoneticPr fontId="3"/>
  </si>
  <si>
    <t>令和4年度　</t>
    <rPh sb="0" eb="2">
      <t>レイワ</t>
    </rPh>
    <rPh sb="3" eb="5">
      <t>ネンド</t>
    </rPh>
    <phoneticPr fontId="3"/>
  </si>
  <si>
    <t>令和元</t>
    <rPh sb="0" eb="2">
      <t>レイワ</t>
    </rPh>
    <rPh sb="2" eb="3">
      <t>ガン</t>
    </rPh>
    <phoneticPr fontId="3"/>
  </si>
  <si>
    <t>令和4年度</t>
    <rPh sb="0" eb="2">
      <t>レイワ</t>
    </rPh>
    <rPh sb="3" eb="5">
      <t>ネンド</t>
    </rPh>
    <phoneticPr fontId="3"/>
  </si>
  <si>
    <t xml:space="preserve"> 25表　令和4年度一般会計歳入歳出決算額内訳</t>
    <rPh sb="3" eb="4">
      <t>ヒョウ</t>
    </rPh>
    <rPh sb="5" eb="7">
      <t>レイワ</t>
    </rPh>
    <rPh sb="9" eb="10">
      <t>タビ</t>
    </rPh>
    <rPh sb="10" eb="12">
      <t>イッパン</t>
    </rPh>
    <rPh sb="12" eb="14">
      <t>カイケイ</t>
    </rPh>
    <rPh sb="14" eb="16">
      <t>サイニュウ</t>
    </rPh>
    <rPh sb="16" eb="18">
      <t>サイシュツ</t>
    </rPh>
    <rPh sb="18" eb="20">
      <t>ケッサン</t>
    </rPh>
    <rPh sb="20" eb="21">
      <t>ガク</t>
    </rPh>
    <rPh sb="21" eb="23">
      <t>ウチワケ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</si>
</sst>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7">
    <numFmt numFmtId="176" formatCode="0;[Red]0"/>
    <numFmt numFmtId="177" formatCode="#,##0_ ;[Red]\-#,##0\ "/>
    <numFmt numFmtId="178" formatCode="\ #,##0,_ "/>
    <numFmt numFmtId="179" formatCode="#,##0,_ "/>
    <numFmt numFmtId="180" formatCode="#,##0_ "/>
    <numFmt numFmtId="181" formatCode="#,##0_);[Red]\(#,##0\)"/>
    <numFmt numFmtId="182" formatCode="0.0"/>
    <numFmt numFmtId="183" formatCode="\ #,##0.000,_ "/>
    <numFmt numFmtId="184" formatCode="#,##0.000,_ "/>
    <numFmt numFmtId="185" formatCode="0.0_ "/>
    <numFmt numFmtId="186" formatCode="0.0_);[Red]\(0.0\)"/>
    <numFmt numFmtId="187" formatCode="#,##0_);\(#,##0\)"/>
    <numFmt numFmtId="188" formatCode="#,##0.0_ "/>
    <numFmt numFmtId="189" formatCode="#,##0.0_);[Red]\(#,##0.0\)"/>
    <numFmt numFmtId="190" formatCode="0.00_);[Red]\(0.00\)"/>
    <numFmt numFmtId="191" formatCode="#,##0.000;[Red]\-#,##0.000"/>
    <numFmt numFmtId="192" formatCode="0_);[Red]\(0\)"/>
  </numFmts>
  <fonts count="3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9"/>
      <color auto="1"/>
      <name val="Century"/>
      <family val="1"/>
    </font>
    <font>
      <sz val="16"/>
      <color auto="1"/>
      <name val="ＭＳ Ｐ明朝"/>
      <family val="1"/>
    </font>
    <font>
      <sz val="16"/>
      <color rgb="FFC8C8C8"/>
      <name val="ＭＳ Ｐ明朝"/>
      <family val="1"/>
    </font>
    <font>
      <sz val="11"/>
      <color rgb="FFC8C8C8"/>
      <name val="ＭＳ Ｐゴシック"/>
      <family val="3"/>
    </font>
    <font>
      <sz val="10"/>
      <color rgb="FFC8C8C8"/>
      <name val="ＭＳ Ｐゴシック"/>
      <family val="3"/>
    </font>
    <font>
      <sz val="10"/>
      <color rgb="FFC8C8C8"/>
      <name val="ＭＳ Ｐ明朝"/>
      <family val="1"/>
    </font>
    <font>
      <sz val="9"/>
      <color rgb="FFC8C8C8"/>
      <name val="ＭＳ Ｐ明朝"/>
      <family val="1"/>
    </font>
    <font>
      <sz val="11"/>
      <color rgb="FFC8C8C8"/>
      <name val="ＭＳ Ｐ明朝"/>
      <family val="1"/>
    </font>
    <font>
      <sz val="9"/>
      <color rgb="FFC8C8C8"/>
      <name val="ＭＳ Ｐゴシック"/>
      <family val="3"/>
    </font>
    <font>
      <b/>
      <sz val="18"/>
      <color auto="1"/>
      <name val="ＭＳ Ｐ明朝"/>
      <family val="1"/>
    </font>
    <font>
      <sz val="8"/>
      <color rgb="FFC8C8C8"/>
      <name val="ＭＳ Ｐゴシック"/>
      <family val="3"/>
    </font>
    <font>
      <sz val="10"/>
      <color auto="1"/>
      <name val="ＭＳ Ｐ明朝"/>
      <family val="1"/>
    </font>
    <font>
      <sz val="11"/>
      <color auto="1"/>
      <name val="ＭＳ Ｐ明朝"/>
      <family val="1"/>
    </font>
    <font>
      <sz val="10"/>
      <color theme="1"/>
      <name val="ＭＳ Ｐゴシック"/>
      <family val="3"/>
    </font>
    <font>
      <sz val="16"/>
      <color auto="1"/>
      <name val="ＭＳ Ｐゴシック"/>
      <family val="3"/>
    </font>
    <font>
      <sz val="12"/>
      <color auto="1"/>
      <name val="ＭＳ Ｐ明朝"/>
      <family val="1"/>
    </font>
    <font>
      <sz val="14"/>
      <color auto="1"/>
      <name val="ＭＳ Ｐゴシック"/>
      <family val="3"/>
    </font>
    <font>
      <sz val="8"/>
      <color auto="1"/>
      <name val="ＭＳ Ｐ明朝"/>
      <family val="1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18"/>
      <color auto="1"/>
      <name val="ＭＳ Ｐゴシック"/>
      <family val="3"/>
    </font>
    <font>
      <sz val="20"/>
      <color auto="1"/>
      <name val="ＭＳ Ｐゴシック"/>
      <family val="3"/>
    </font>
    <font>
      <sz val="18"/>
      <color auto="1"/>
      <name val="ＭＳ Ｐ明朝"/>
      <family val="1"/>
    </font>
    <font>
      <sz val="11"/>
      <color theme="1"/>
      <name val="ＭＳ Ｐ明朝"/>
      <family val="1"/>
    </font>
    <font>
      <strike/>
      <sz val="10"/>
      <color auto="1"/>
      <name val="ＭＳ Ｐ明朝"/>
      <family val="1"/>
    </font>
    <font>
      <sz val="10"/>
      <color rgb="FFFF0000"/>
      <name val="ＭＳ Ｐ明朝"/>
      <family val="1"/>
    </font>
    <font>
      <sz val="10"/>
      <color rgb="FFFF0000"/>
      <name val="ＭＳ Ｐゴシック"/>
      <family val="3"/>
    </font>
    <font>
      <sz val="9"/>
      <color rgb="FFFF0000"/>
      <name val="ＭＳ Ｐ明朝"/>
      <family val="1"/>
    </font>
    <font>
      <sz val="24"/>
      <color auto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  <xf numFmtId="38" fontId="1" fillId="0" borderId="0" applyFont="0" applyFill="0" applyBorder="0" applyAlignment="0" applyProtection="0"/>
  </cellStyleXfs>
  <cellXfs count="350">
    <xf numFmtId="0" fontId="0" fillId="0" borderId="0" xfId="0"/>
    <xf numFmtId="0" fontId="2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176" fontId="10" fillId="0" borderId="0" xfId="0" applyNumberFormat="1" applyFont="1"/>
    <xf numFmtId="177" fontId="10" fillId="3" borderId="0" xfId="6" applyNumberFormat="1" applyFont="1" applyFill="1"/>
    <xf numFmtId="178" fontId="10" fillId="0" borderId="0" xfId="2" applyNumberFormat="1" applyFont="1" applyFill="1" applyBorder="1" applyAlignment="1">
      <alignment horizontal="right" vertical="center"/>
    </xf>
    <xf numFmtId="179" fontId="10" fillId="0" borderId="0" xfId="6" applyNumberFormat="1" applyFont="1"/>
    <xf numFmtId="180" fontId="11" fillId="0" borderId="0" xfId="3" applyNumberFormat="1" applyFont="1" applyFill="1" applyBorder="1" applyAlignment="1">
      <alignment horizontal="right" vertical="center"/>
    </xf>
    <xf numFmtId="38" fontId="10" fillId="0" borderId="0" xfId="6" applyFont="1"/>
    <xf numFmtId="0" fontId="8" fillId="0" borderId="0" xfId="0" applyFont="1" applyAlignment="1"/>
    <xf numFmtId="177" fontId="10" fillId="0" borderId="0" xfId="6" applyNumberFormat="1" applyFont="1"/>
    <xf numFmtId="178" fontId="10" fillId="0" borderId="0" xfId="2" applyNumberFormat="1" applyFont="1" applyFill="1" applyBorder="1" applyAlignment="1">
      <alignment vertical="center"/>
    </xf>
    <xf numFmtId="181" fontId="11" fillId="0" borderId="0" xfId="3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/>
    <xf numFmtId="178" fontId="13" fillId="0" borderId="0" xfId="3" applyNumberFormat="1" applyFont="1" applyFill="1" applyBorder="1" applyAlignment="1">
      <alignment vertical="center"/>
    </xf>
    <xf numFmtId="178" fontId="13" fillId="0" borderId="0" xfId="0" applyNumberFormat="1" applyFont="1" applyBorder="1"/>
    <xf numFmtId="178" fontId="12" fillId="0" borderId="0" xfId="0" applyNumberFormat="1" applyFont="1" applyFill="1" applyBorder="1" applyAlignment="1">
      <alignment vertical="center"/>
    </xf>
    <xf numFmtId="179" fontId="12" fillId="0" borderId="0" xfId="3" applyNumberFormat="1" applyFont="1" applyFill="1" applyBorder="1" applyAlignment="1">
      <alignment vertical="center"/>
    </xf>
    <xf numFmtId="178" fontId="10" fillId="0" borderId="0" xfId="0" applyNumberFormat="1" applyFont="1" applyBorder="1"/>
    <xf numFmtId="0" fontId="12" fillId="0" borderId="0" xfId="0" applyFont="1" applyFill="1" applyBorder="1" applyAlignment="1">
      <alignment vertical="center"/>
    </xf>
    <xf numFmtId="182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horizontal="right"/>
    </xf>
    <xf numFmtId="183" fontId="11" fillId="0" borderId="0" xfId="3" applyNumberFormat="1" applyFont="1" applyBorder="1" applyAlignment="1">
      <alignment vertical="center" shrinkToFit="1"/>
    </xf>
    <xf numFmtId="183" fontId="11" fillId="0" borderId="0" xfId="3" applyNumberFormat="1" applyFont="1" applyBorder="1" applyAlignment="1">
      <alignment vertical="center"/>
    </xf>
    <xf numFmtId="38" fontId="11" fillId="0" borderId="0" xfId="6" applyFont="1" applyFill="1" applyBorder="1" applyAlignment="1">
      <alignment horizontal="right" vertical="center"/>
    </xf>
    <xf numFmtId="184" fontId="15" fillId="0" borderId="0" xfId="3" applyNumberFormat="1" applyFont="1" applyBorder="1" applyAlignment="1">
      <alignment vertical="center"/>
    </xf>
    <xf numFmtId="184" fontId="11" fillId="0" borderId="0" xfId="3" applyNumberFormat="1" applyFont="1" applyBorder="1" applyAlignment="1">
      <alignment vertical="center"/>
    </xf>
    <xf numFmtId="184" fontId="15" fillId="0" borderId="0" xfId="0" applyNumberFormat="1" applyFont="1" applyBorder="1"/>
    <xf numFmtId="182" fontId="10" fillId="4" borderId="0" xfId="0" applyNumberFormat="1" applyFont="1" applyFill="1" applyBorder="1" applyAlignment="1">
      <alignment vertical="center"/>
    </xf>
    <xf numFmtId="185" fontId="10" fillId="0" borderId="0" xfId="0" applyNumberFormat="1" applyFont="1" applyBorder="1"/>
    <xf numFmtId="186" fontId="12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181" fontId="15" fillId="0" borderId="0" xfId="0" applyNumberFormat="1" applyFont="1" applyBorder="1"/>
    <xf numFmtId="0" fontId="17" fillId="0" borderId="0" xfId="0" applyFont="1" applyBorder="1"/>
    <xf numFmtId="0" fontId="17" fillId="0" borderId="0" xfId="0" applyFont="1" applyBorder="1" applyAlignment="1"/>
    <xf numFmtId="0" fontId="15" fillId="0" borderId="0" xfId="0" applyFont="1" applyBorder="1"/>
    <xf numFmtId="180" fontId="1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179" fontId="20" fillId="0" borderId="0" xfId="3" applyNumberFormat="1" applyFont="1" applyBorder="1" applyAlignment="1">
      <alignment vertical="center"/>
    </xf>
    <xf numFmtId="179" fontId="0" fillId="0" borderId="0" xfId="6" applyNumberFormat="1" applyFont="1"/>
    <xf numFmtId="0" fontId="18" fillId="0" borderId="0" xfId="0" applyFont="1" applyFill="1" applyAlignment="1">
      <alignment vertical="center"/>
    </xf>
    <xf numFmtId="187" fontId="18" fillId="0" borderId="0" xfId="0" applyNumberFormat="1" applyFont="1" applyFill="1" applyAlignment="1">
      <alignment vertical="center" shrinkToFit="1"/>
    </xf>
    <xf numFmtId="187" fontId="18" fillId="0" borderId="0" xfId="0" applyNumberFormat="1" applyFont="1" applyFill="1" applyAlignment="1">
      <alignment vertical="center"/>
    </xf>
    <xf numFmtId="185" fontId="18" fillId="0" borderId="0" xfId="0" applyNumberFormat="1" applyFont="1" applyFill="1" applyAlignment="1">
      <alignment vertical="center"/>
    </xf>
    <xf numFmtId="188" fontId="18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/>
    <xf numFmtId="0" fontId="19" fillId="0" borderId="1" xfId="0" applyFont="1" applyFill="1" applyBorder="1" applyAlignment="1">
      <alignment horizontal="distributed" vertical="center" justifyLastLine="1"/>
    </xf>
    <xf numFmtId="0" fontId="19" fillId="0" borderId="2" xfId="0" applyFont="1" applyFill="1" applyBorder="1" applyAlignment="1">
      <alignment horizontal="distributed" vertical="center" justifyLastLine="1"/>
    </xf>
    <xf numFmtId="0" fontId="19" fillId="0" borderId="3" xfId="0" applyFont="1" applyFill="1" applyBorder="1" applyAlignment="1">
      <alignment horizontal="distributed" vertical="center"/>
    </xf>
    <xf numFmtId="0" fontId="19" fillId="0" borderId="3" xfId="0" applyFont="1" applyFill="1" applyBorder="1" applyAlignment="1">
      <alignment horizontal="distributed" vertical="center" wrapText="1"/>
    </xf>
    <xf numFmtId="0" fontId="19" fillId="0" borderId="4" xfId="0" applyFont="1" applyFill="1" applyBorder="1" applyAlignment="1">
      <alignment horizontal="distributed" vertical="center"/>
    </xf>
    <xf numFmtId="0" fontId="22" fillId="0" borderId="5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187" fontId="8" fillId="0" borderId="0" xfId="0" applyNumberFormat="1" applyFont="1" applyFill="1" applyAlignment="1">
      <alignment horizontal="right" vertical="center" shrinkToFit="1"/>
    </xf>
    <xf numFmtId="187" fontId="4" fillId="0" borderId="0" xfId="0" applyNumberFormat="1" applyFont="1" applyFill="1" applyAlignment="1">
      <alignment vertical="center" shrinkToFit="1"/>
    </xf>
    <xf numFmtId="0" fontId="19" fillId="0" borderId="6" xfId="0" applyFont="1" applyFill="1" applyBorder="1" applyAlignment="1">
      <alignment horizontal="distributed" vertical="center" justifyLastLine="1"/>
    </xf>
    <xf numFmtId="187" fontId="19" fillId="0" borderId="7" xfId="0" applyNumberFormat="1" applyFont="1" applyFill="1" applyBorder="1" applyAlignment="1">
      <alignment horizontal="center" vertical="center" shrinkToFit="1"/>
    </xf>
    <xf numFmtId="187" fontId="18" fillId="0" borderId="8" xfId="3" applyNumberFormat="1" applyFont="1" applyBorder="1" applyAlignment="1">
      <alignment vertical="center"/>
    </xf>
    <xf numFmtId="187" fontId="18" fillId="0" borderId="8" xfId="3" applyNumberFormat="1" applyFont="1" applyBorder="1" applyAlignment="1">
      <alignment horizontal="right" vertical="center"/>
    </xf>
    <xf numFmtId="187" fontId="25" fillId="0" borderId="7" xfId="3" applyNumberFormat="1" applyFont="1" applyFill="1" applyBorder="1" applyAlignment="1">
      <alignment horizontal="right" vertical="center"/>
    </xf>
    <xf numFmtId="187" fontId="21" fillId="0" borderId="0" xfId="0" applyNumberFormat="1" applyFont="1" applyFill="1" applyAlignment="1">
      <alignment horizontal="right" vertical="center"/>
    </xf>
    <xf numFmtId="187" fontId="4" fillId="0" borderId="0" xfId="0" applyNumberFormat="1" applyFont="1" applyFill="1" applyAlignment="1">
      <alignment vertical="center"/>
    </xf>
    <xf numFmtId="187" fontId="19" fillId="0" borderId="7" xfId="0" applyNumberFormat="1" applyFont="1" applyFill="1" applyBorder="1" applyAlignment="1">
      <alignment horizontal="center" vertical="center" wrapText="1" shrinkToFit="1"/>
    </xf>
    <xf numFmtId="187" fontId="0" fillId="0" borderId="7" xfId="0" applyNumberFormat="1" applyFont="1" applyFill="1" applyBorder="1" applyAlignment="1">
      <alignment horizontal="center" vertical="center" wrapText="1" shrinkToFit="1"/>
    </xf>
    <xf numFmtId="187" fontId="25" fillId="0" borderId="8" xfId="3" applyNumberFormat="1" applyFont="1" applyBorder="1" applyAlignment="1">
      <alignment vertical="center"/>
    </xf>
    <xf numFmtId="187" fontId="25" fillId="0" borderId="8" xfId="3" applyNumberFormat="1" applyFont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19" fillId="0" borderId="9" xfId="0" applyFont="1" applyFill="1" applyBorder="1" applyAlignment="1">
      <alignment horizontal="distributed" vertical="center" justifyLastLine="1"/>
    </xf>
    <xf numFmtId="185" fontId="18" fillId="0" borderId="10" xfId="0" applyNumberFormat="1" applyFont="1" applyFill="1" applyBorder="1" applyAlignment="1">
      <alignment vertical="center"/>
    </xf>
    <xf numFmtId="185" fontId="18" fillId="0" borderId="10" xfId="0" applyNumberFormat="1" applyFont="1" applyFill="1" applyBorder="1" applyAlignment="1">
      <alignment horizontal="right" vertical="center"/>
    </xf>
    <xf numFmtId="185" fontId="18" fillId="0" borderId="7" xfId="0" applyNumberFormat="1" applyFont="1" applyFill="1" applyBorder="1" applyAlignment="1">
      <alignment vertical="center"/>
    </xf>
    <xf numFmtId="0" fontId="19" fillId="0" borderId="11" xfId="0" applyFont="1" applyFill="1" applyBorder="1" applyAlignment="1">
      <alignment horizontal="distributed" vertical="center" justifyLastLine="1"/>
    </xf>
    <xf numFmtId="0" fontId="19" fillId="0" borderId="12" xfId="0" applyFont="1" applyFill="1" applyBorder="1" applyAlignment="1">
      <alignment horizontal="distributed" vertical="center" justifyLastLine="1"/>
    </xf>
    <xf numFmtId="0" fontId="19" fillId="0" borderId="8" xfId="0" applyFont="1" applyFill="1" applyBorder="1" applyAlignment="1">
      <alignment horizontal="distributed" vertical="center"/>
    </xf>
    <xf numFmtId="0" fontId="19" fillId="0" borderId="8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distributed" vertical="center"/>
    </xf>
    <xf numFmtId="0" fontId="19" fillId="0" borderId="7" xfId="0" applyFont="1" applyFill="1" applyBorder="1" applyAlignment="1">
      <alignment horizontal="distributed" vertical="center"/>
    </xf>
    <xf numFmtId="0" fontId="19" fillId="0" borderId="7" xfId="0" applyFont="1" applyFill="1" applyBorder="1" applyAlignment="1">
      <alignment horizontal="distributed" vertical="center" wrapText="1"/>
    </xf>
    <xf numFmtId="187" fontId="8" fillId="0" borderId="0" xfId="0" applyNumberFormat="1" applyFont="1" applyFill="1" applyAlignment="1">
      <alignment vertical="center" shrinkToFit="1"/>
    </xf>
    <xf numFmtId="187" fontId="18" fillId="0" borderId="10" xfId="3" applyNumberFormat="1" applyFont="1" applyBorder="1" applyAlignment="1">
      <alignment vertical="center" shrinkToFit="1"/>
    </xf>
    <xf numFmtId="187" fontId="18" fillId="0" borderId="8" xfId="3" applyNumberFormat="1" applyFont="1" applyBorder="1" applyAlignment="1">
      <alignment vertical="center" shrinkToFit="1"/>
    </xf>
    <xf numFmtId="187" fontId="22" fillId="0" borderId="8" xfId="3" applyNumberFormat="1" applyFont="1" applyFill="1" applyBorder="1" applyAlignment="1">
      <alignment vertical="center" shrinkToFit="1"/>
    </xf>
    <xf numFmtId="187" fontId="18" fillId="0" borderId="12" xfId="3" applyNumberFormat="1" applyFont="1" applyFill="1" applyBorder="1" applyAlignment="1">
      <alignment vertical="center" shrinkToFit="1"/>
    </xf>
    <xf numFmtId="187" fontId="18" fillId="0" borderId="4" xfId="3" applyNumberFormat="1" applyFont="1" applyFill="1" applyBorder="1" applyAlignment="1">
      <alignment vertical="center" shrinkToFit="1"/>
    </xf>
    <xf numFmtId="187" fontId="19" fillId="0" borderId="7" xfId="3" applyNumberFormat="1" applyFont="1" applyFill="1" applyBorder="1" applyAlignment="1">
      <alignment vertical="center" shrinkToFit="1"/>
    </xf>
    <xf numFmtId="187" fontId="21" fillId="0" borderId="0" xfId="0" applyNumberFormat="1" applyFont="1" applyFill="1" applyAlignment="1">
      <alignment vertical="center" shrinkToFit="1"/>
    </xf>
    <xf numFmtId="187" fontId="0" fillId="0" borderId="7" xfId="0" applyNumberFormat="1" applyFont="1" applyFill="1" applyBorder="1" applyAlignment="1">
      <alignment horizontal="center" vertical="center" shrinkToFit="1"/>
    </xf>
    <xf numFmtId="187" fontId="25" fillId="0" borderId="10" xfId="3" applyNumberFormat="1" applyFont="1" applyBorder="1" applyAlignment="1">
      <alignment vertical="center" shrinkToFit="1"/>
    </xf>
    <xf numFmtId="187" fontId="25" fillId="0" borderId="3" xfId="3" applyNumberFormat="1" applyFont="1" applyBorder="1" applyAlignment="1">
      <alignment vertical="center" shrinkToFit="1"/>
    </xf>
    <xf numFmtId="187" fontId="26" fillId="0" borderId="3" xfId="3" applyNumberFormat="1" applyFont="1" applyFill="1" applyBorder="1" applyAlignment="1">
      <alignment vertical="center" shrinkToFit="1"/>
    </xf>
    <xf numFmtId="187" fontId="25" fillId="0" borderId="2" xfId="3" applyNumberFormat="1" applyFont="1" applyFill="1" applyBorder="1" applyAlignment="1">
      <alignment vertical="center" shrinkToFit="1"/>
    </xf>
    <xf numFmtId="187" fontId="25" fillId="0" borderId="4" xfId="3" applyNumberFormat="1" applyFont="1" applyFill="1" applyBorder="1" applyAlignment="1">
      <alignment vertical="center" shrinkToFit="1"/>
    </xf>
    <xf numFmtId="187" fontId="1" fillId="0" borderId="7" xfId="3" applyNumberFormat="1" applyFont="1" applyFill="1" applyBorder="1" applyAlignment="1">
      <alignment vertical="center" shrinkToFit="1"/>
    </xf>
    <xf numFmtId="0" fontId="24" fillId="0" borderId="0" xfId="0" applyFont="1" applyFill="1" applyAlignment="1">
      <alignment horizontal="right"/>
    </xf>
    <xf numFmtId="189" fontId="18" fillId="0" borderId="10" xfId="0" applyNumberFormat="1" applyFont="1" applyFill="1" applyBorder="1" applyAlignment="1">
      <alignment vertical="center"/>
    </xf>
    <xf numFmtId="190" fontId="18" fillId="0" borderId="10" xfId="0" applyNumberFormat="1" applyFont="1" applyFill="1" applyBorder="1" applyAlignment="1">
      <alignment vertical="center"/>
    </xf>
    <xf numFmtId="188" fontId="18" fillId="0" borderId="10" xfId="0" applyNumberFormat="1" applyFont="1" applyFill="1" applyBorder="1" applyAlignment="1">
      <alignment vertical="center"/>
    </xf>
    <xf numFmtId="188" fontId="22" fillId="0" borderId="10" xfId="0" applyNumberFormat="1" applyFont="1" applyFill="1" applyBorder="1" applyAlignment="1">
      <alignment vertical="center"/>
    </xf>
    <xf numFmtId="0" fontId="22" fillId="0" borderId="10" xfId="0" applyFont="1" applyFill="1" applyBorder="1" applyAlignment="1">
      <alignment vertical="center"/>
    </xf>
    <xf numFmtId="189" fontId="18" fillId="0" borderId="9" xfId="0" applyNumberFormat="1" applyFont="1" applyFill="1" applyBorder="1" applyAlignment="1">
      <alignment vertical="center"/>
    </xf>
    <xf numFmtId="189" fontId="18" fillId="0" borderId="6" xfId="0" applyNumberFormat="1" applyFont="1" applyFill="1" applyBorder="1" applyAlignment="1">
      <alignment vertical="center"/>
    </xf>
    <xf numFmtId="181" fontId="19" fillId="0" borderId="13" xfId="0" applyNumberFormat="1" applyFont="1" applyFill="1" applyBorder="1" applyAlignment="1">
      <alignment vertical="center"/>
    </xf>
    <xf numFmtId="181" fontId="22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185" fontId="21" fillId="0" borderId="0" xfId="0" applyNumberFormat="1" applyFont="1" applyFill="1" applyAlignment="1">
      <alignment vertical="center"/>
    </xf>
    <xf numFmtId="185" fontId="4" fillId="0" borderId="0" xfId="0" applyNumberFormat="1" applyFont="1" applyFill="1" applyAlignment="1">
      <alignment vertical="center"/>
    </xf>
    <xf numFmtId="185" fontId="22" fillId="0" borderId="0" xfId="0" applyNumberFormat="1" applyFont="1" applyFill="1" applyAlignment="1">
      <alignment vertical="center"/>
    </xf>
    <xf numFmtId="188" fontId="21" fillId="0" borderId="0" xfId="0" applyNumberFormat="1" applyFont="1" applyFill="1" applyAlignment="1">
      <alignment vertical="center"/>
    </xf>
    <xf numFmtId="188" fontId="4" fillId="0" borderId="0" xfId="0" applyNumberFormat="1" applyFont="1" applyFill="1" applyAlignment="1">
      <alignment vertical="center"/>
    </xf>
    <xf numFmtId="188" fontId="22" fillId="0" borderId="0" xfId="0" applyNumberFormat="1" applyFont="1" applyFill="1" applyAlignment="1">
      <alignment vertical="center"/>
    </xf>
    <xf numFmtId="181" fontId="18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9" fillId="0" borderId="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distributed" vertical="center" indent="1"/>
    </xf>
    <xf numFmtId="0" fontId="22" fillId="0" borderId="0" xfId="0" applyFont="1" applyFill="1" applyBorder="1" applyAlignment="1">
      <alignment horizontal="distributed" vertical="center" indent="1"/>
    </xf>
    <xf numFmtId="0" fontId="22" fillId="0" borderId="15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vertical="center"/>
    </xf>
    <xf numFmtId="0" fontId="22" fillId="0" borderId="1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14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25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top"/>
    </xf>
    <xf numFmtId="0" fontId="2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 justifyLastLine="1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distributed" vertical="center" indent="7"/>
    </xf>
    <xf numFmtId="0" fontId="19" fillId="0" borderId="7" xfId="0" applyFont="1" applyFill="1" applyBorder="1" applyAlignment="1">
      <alignment horizontal="distributed" vertical="center" indent="2"/>
    </xf>
    <xf numFmtId="0" fontId="19" fillId="0" borderId="7" xfId="0" applyFont="1" applyFill="1" applyBorder="1" applyAlignment="1">
      <alignment horizontal="center" vertical="center" justifyLastLine="1"/>
    </xf>
    <xf numFmtId="180" fontId="18" fillId="0" borderId="13" xfId="0" applyNumberFormat="1" applyFont="1" applyFill="1" applyBorder="1" applyAlignment="1">
      <alignment vertical="center"/>
    </xf>
    <xf numFmtId="38" fontId="18" fillId="0" borderId="10" xfId="6" applyFont="1" applyFill="1" applyBorder="1" applyAlignment="1">
      <alignment vertical="center"/>
    </xf>
    <xf numFmtId="181" fontId="18" fillId="0" borderId="10" xfId="6" applyNumberFormat="1" applyFont="1" applyFill="1" applyBorder="1" applyAlignment="1">
      <alignment vertical="center"/>
    </xf>
    <xf numFmtId="180" fontId="18" fillId="0" borderId="10" xfId="0" applyNumberFormat="1" applyFont="1" applyFill="1" applyBorder="1" applyAlignment="1">
      <alignment vertical="center"/>
    </xf>
    <xf numFmtId="180" fontId="25" fillId="0" borderId="9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distributed" vertical="center" indent="7"/>
    </xf>
    <xf numFmtId="180" fontId="18" fillId="0" borderId="1" xfId="0" applyNumberFormat="1" applyFont="1" applyFill="1" applyBorder="1" applyAlignment="1">
      <alignment vertical="center"/>
    </xf>
    <xf numFmtId="38" fontId="18" fillId="0" borderId="3" xfId="6" applyFont="1" applyFill="1" applyBorder="1" applyAlignment="1">
      <alignment vertical="center"/>
    </xf>
    <xf numFmtId="181" fontId="18" fillId="0" borderId="3" xfId="6" applyNumberFormat="1" applyFont="1" applyFill="1" applyBorder="1" applyAlignment="1">
      <alignment vertical="center"/>
    </xf>
    <xf numFmtId="180" fontId="18" fillId="0" borderId="3" xfId="0" applyNumberFormat="1" applyFont="1" applyFill="1" applyBorder="1" applyAlignment="1">
      <alignment vertical="center"/>
    </xf>
    <xf numFmtId="180" fontId="25" fillId="0" borderId="2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distributed" vertical="center" indent="1"/>
    </xf>
    <xf numFmtId="0" fontId="22" fillId="0" borderId="3" xfId="0" applyFont="1" applyFill="1" applyBorder="1" applyAlignment="1">
      <alignment horizontal="distributed" vertical="center" indent="1"/>
    </xf>
    <xf numFmtId="0" fontId="22" fillId="0" borderId="18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left" vertical="center"/>
    </xf>
    <xf numFmtId="180" fontId="4" fillId="0" borderId="0" xfId="0" applyNumberFormat="1" applyFont="1" applyFill="1" applyAlignment="1">
      <alignment vertical="center"/>
    </xf>
    <xf numFmtId="0" fontId="19" fillId="0" borderId="6" xfId="0" applyFont="1" applyFill="1" applyBorder="1" applyAlignment="1">
      <alignment horizontal="center" vertical="center" justifyLastLine="1"/>
    </xf>
    <xf numFmtId="179" fontId="19" fillId="0" borderId="6" xfId="6" applyNumberFormat="1" applyFont="1" applyFill="1" applyBorder="1" applyAlignment="1">
      <alignment horizontal="center" vertical="center"/>
    </xf>
    <xf numFmtId="179" fontId="19" fillId="0" borderId="13" xfId="2" applyNumberFormat="1" applyFont="1" applyBorder="1" applyAlignment="1">
      <alignment horizontal="right" vertical="center"/>
    </xf>
    <xf numFmtId="179" fontId="30" fillId="0" borderId="10" xfId="2" applyNumberFormat="1" applyFont="1" applyBorder="1" applyAlignment="1">
      <alignment horizontal="right" vertical="center"/>
    </xf>
    <xf numFmtId="179" fontId="19" fillId="0" borderId="10" xfId="2" applyNumberFormat="1" applyFont="1" applyBorder="1" applyAlignment="1">
      <alignment horizontal="right" vertical="center"/>
    </xf>
    <xf numFmtId="187" fontId="19" fillId="0" borderId="10" xfId="6" applyNumberFormat="1" applyFont="1" applyFill="1" applyBorder="1" applyAlignment="1">
      <alignment horizontal="right" vertical="center"/>
    </xf>
    <xf numFmtId="179" fontId="19" fillId="0" borderId="20" xfId="0" applyNumberFormat="1" applyFont="1" applyFill="1" applyBorder="1" applyAlignment="1">
      <alignment horizontal="right" vertical="center"/>
    </xf>
    <xf numFmtId="181" fontId="19" fillId="0" borderId="21" xfId="6" applyNumberFormat="1" applyFont="1" applyFill="1" applyBorder="1" applyAlignment="1">
      <alignment horizontal="right" vertical="center"/>
    </xf>
    <xf numFmtId="181" fontId="19" fillId="0" borderId="10" xfId="6" applyNumberFormat="1" applyFont="1" applyFill="1" applyBorder="1" applyAlignment="1">
      <alignment horizontal="right" vertical="center"/>
    </xf>
    <xf numFmtId="181" fontId="19" fillId="0" borderId="9" xfId="6" applyNumberFormat="1" applyFont="1" applyFill="1" applyBorder="1" applyAlignment="1">
      <alignment horizontal="right" vertical="center"/>
    </xf>
    <xf numFmtId="0" fontId="22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distributed" vertical="center" indent="3"/>
    </xf>
    <xf numFmtId="0" fontId="19" fillId="0" borderId="17" xfId="0" applyFont="1" applyFill="1" applyBorder="1" applyAlignment="1">
      <alignment horizontal="center" vertical="center" justifyLastLine="1"/>
    </xf>
    <xf numFmtId="179" fontId="19" fillId="0" borderId="4" xfId="6" applyNumberFormat="1" applyFont="1" applyFill="1" applyBorder="1" applyAlignment="1">
      <alignment horizontal="center" vertical="center"/>
    </xf>
    <xf numFmtId="179" fontId="19" fillId="0" borderId="1" xfId="2" applyNumberFormat="1" applyFont="1" applyBorder="1" applyAlignment="1">
      <alignment horizontal="right" vertical="center"/>
    </xf>
    <xf numFmtId="179" fontId="30" fillId="0" borderId="3" xfId="2" applyNumberFormat="1" applyFont="1" applyBorder="1" applyAlignment="1">
      <alignment horizontal="right" vertical="center"/>
    </xf>
    <xf numFmtId="179" fontId="19" fillId="0" borderId="3" xfId="2" applyNumberFormat="1" applyFont="1" applyBorder="1" applyAlignment="1">
      <alignment horizontal="right" vertical="center"/>
    </xf>
    <xf numFmtId="187" fontId="19" fillId="0" borderId="3" xfId="6" applyNumberFormat="1" applyFont="1" applyFill="1" applyBorder="1" applyAlignment="1">
      <alignment horizontal="right" vertical="center"/>
    </xf>
    <xf numFmtId="179" fontId="19" fillId="0" borderId="18" xfId="0" applyNumberFormat="1" applyFont="1" applyFill="1" applyBorder="1" applyAlignment="1">
      <alignment horizontal="right" vertical="center"/>
    </xf>
    <xf numFmtId="181" fontId="19" fillId="0" borderId="19" xfId="6" applyNumberFormat="1" applyFont="1" applyFill="1" applyBorder="1" applyAlignment="1">
      <alignment horizontal="right" vertical="center"/>
    </xf>
    <xf numFmtId="181" fontId="19" fillId="0" borderId="3" xfId="6" applyNumberFormat="1" applyFont="1" applyFill="1" applyBorder="1" applyAlignment="1">
      <alignment horizontal="right" vertical="center"/>
    </xf>
    <xf numFmtId="181" fontId="19" fillId="0" borderId="2" xfId="6" applyNumberFormat="1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horizontal="distributed" vertical="center" indent="3"/>
    </xf>
    <xf numFmtId="0" fontId="19" fillId="0" borderId="4" xfId="0" applyFont="1" applyFill="1" applyBorder="1" applyAlignment="1">
      <alignment horizontal="center" vertical="center" justifyLastLine="1"/>
    </xf>
    <xf numFmtId="178" fontId="4" fillId="0" borderId="0" xfId="0" applyNumberFormat="1" applyFont="1" applyFill="1" applyBorder="1" applyAlignment="1">
      <alignment vertical="center"/>
    </xf>
    <xf numFmtId="181" fontId="4" fillId="0" borderId="0" xfId="0" applyNumberFormat="1" applyFont="1" applyFill="1" applyAlignment="1">
      <alignment vertical="center"/>
    </xf>
    <xf numFmtId="187" fontId="19" fillId="0" borderId="6" xfId="0" applyNumberFormat="1" applyFont="1" applyFill="1" applyBorder="1" applyAlignment="1">
      <alignment horizontal="center" vertical="center" justifyLastLine="1"/>
    </xf>
    <xf numFmtId="187" fontId="19" fillId="0" borderId="13" xfId="6" applyNumberFormat="1" applyFont="1" applyBorder="1" applyAlignment="1">
      <alignment horizontal="right" vertical="center"/>
    </xf>
    <xf numFmtId="187" fontId="19" fillId="0" borderId="20" xfId="0" applyNumberFormat="1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center" vertical="center"/>
    </xf>
    <xf numFmtId="187" fontId="19" fillId="0" borderId="17" xfId="0" applyNumberFormat="1" applyFont="1" applyFill="1" applyBorder="1" applyAlignment="1">
      <alignment horizontal="center" vertical="center" justifyLastLine="1"/>
    </xf>
    <xf numFmtId="187" fontId="19" fillId="0" borderId="1" xfId="6" applyNumberFormat="1" applyFont="1" applyBorder="1" applyAlignment="1">
      <alignment horizontal="right" vertical="center"/>
    </xf>
    <xf numFmtId="187" fontId="19" fillId="0" borderId="18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distributed" vertical="center" indent="7"/>
    </xf>
    <xf numFmtId="0" fontId="19" fillId="0" borderId="4" xfId="0" applyFont="1" applyFill="1" applyBorder="1" applyAlignment="1">
      <alignment horizontal="distributed" vertical="center" indent="3"/>
    </xf>
    <xf numFmtId="0" fontId="19" fillId="0" borderId="4" xfId="0" applyFont="1" applyFill="1" applyBorder="1" applyAlignment="1">
      <alignment horizontal="center" vertical="center"/>
    </xf>
    <xf numFmtId="187" fontId="19" fillId="0" borderId="21" xfId="6" applyNumberFormat="1" applyFont="1" applyFill="1" applyBorder="1" applyAlignment="1">
      <alignment horizontal="right" vertical="center"/>
    </xf>
    <xf numFmtId="187" fontId="19" fillId="0" borderId="7" xfId="0" applyNumberFormat="1" applyFont="1" applyFill="1" applyBorder="1" applyAlignment="1">
      <alignment horizontal="distributed" vertical="center" indent="2"/>
    </xf>
    <xf numFmtId="187" fontId="19" fillId="0" borderId="7" xfId="0" applyNumberFormat="1" applyFont="1" applyFill="1" applyBorder="1" applyAlignment="1">
      <alignment horizontal="center" vertical="center" justifyLastLine="1"/>
    </xf>
    <xf numFmtId="181" fontId="18" fillId="0" borderId="13" xfId="0" applyNumberFormat="1" applyFont="1" applyFill="1" applyBorder="1" applyAlignment="1">
      <alignment vertical="center"/>
    </xf>
    <xf numFmtId="181" fontId="25" fillId="0" borderId="9" xfId="0" applyNumberFormat="1" applyFont="1" applyFill="1" applyBorder="1" applyAlignment="1">
      <alignment vertical="center"/>
    </xf>
    <xf numFmtId="187" fontId="19" fillId="0" borderId="4" xfId="0" applyNumberFormat="1" applyFont="1" applyFill="1" applyBorder="1" applyAlignment="1">
      <alignment horizontal="center" vertical="center" justifyLastLine="1"/>
    </xf>
    <xf numFmtId="187" fontId="19" fillId="0" borderId="19" xfId="6" applyNumberFormat="1" applyFont="1" applyFill="1" applyBorder="1" applyAlignment="1">
      <alignment horizontal="right" vertical="center"/>
    </xf>
    <xf numFmtId="181" fontId="18" fillId="0" borderId="1" xfId="0" applyNumberFormat="1" applyFont="1" applyFill="1" applyBorder="1" applyAlignment="1">
      <alignment vertical="center"/>
    </xf>
    <xf numFmtId="181" fontId="25" fillId="0" borderId="2" xfId="0" applyNumberFormat="1" applyFont="1" applyFill="1" applyBorder="1" applyAlignment="1">
      <alignment vertical="center"/>
    </xf>
    <xf numFmtId="187" fontId="19" fillId="0" borderId="6" xfId="6" applyNumberFormat="1" applyFont="1" applyFill="1" applyBorder="1" applyAlignment="1">
      <alignment horizontal="center" vertical="center"/>
    </xf>
    <xf numFmtId="181" fontId="19" fillId="0" borderId="13" xfId="6" applyNumberFormat="1" applyFont="1" applyBorder="1" applyAlignment="1">
      <alignment horizontal="right" vertical="center"/>
    </xf>
    <xf numFmtId="181" fontId="19" fillId="0" borderId="20" xfId="6" applyNumberFormat="1" applyFont="1" applyFill="1" applyBorder="1" applyAlignment="1">
      <alignment horizontal="right" vertical="center"/>
    </xf>
    <xf numFmtId="181" fontId="19" fillId="0" borderId="16" xfId="6" applyNumberFormat="1" applyFont="1" applyFill="1" applyBorder="1" applyAlignment="1">
      <alignment horizontal="right" vertical="center"/>
    </xf>
    <xf numFmtId="187" fontId="22" fillId="0" borderId="0" xfId="0" applyNumberFormat="1" applyFont="1" applyFill="1" applyAlignment="1">
      <alignment vertical="center"/>
    </xf>
    <xf numFmtId="187" fontId="19" fillId="0" borderId="4" xfId="6" applyNumberFormat="1" applyFont="1" applyFill="1" applyBorder="1" applyAlignment="1">
      <alignment horizontal="center" vertical="center"/>
    </xf>
    <xf numFmtId="181" fontId="19" fillId="0" borderId="1" xfId="6" applyNumberFormat="1" applyFont="1" applyBorder="1" applyAlignment="1">
      <alignment horizontal="right" vertical="center"/>
    </xf>
    <xf numFmtId="181" fontId="19" fillId="0" borderId="18" xfId="6" applyNumberFormat="1" applyFont="1" applyFill="1" applyBorder="1" applyAlignment="1">
      <alignment horizontal="right" vertical="center"/>
    </xf>
    <xf numFmtId="181" fontId="19" fillId="0" borderId="0" xfId="6" applyNumberFormat="1" applyFont="1" applyFill="1" applyBorder="1" applyAlignment="1">
      <alignment horizontal="right" vertical="center"/>
    </xf>
    <xf numFmtId="181" fontId="19" fillId="0" borderId="14" xfId="6" applyNumberFormat="1" applyFont="1" applyFill="1" applyBorder="1" applyAlignment="1">
      <alignment horizontal="right" vertical="center"/>
    </xf>
    <xf numFmtId="181" fontId="19" fillId="0" borderId="5" xfId="6" applyNumberFormat="1" applyFont="1" applyBorder="1" applyAlignment="1">
      <alignment horizontal="right" vertical="center"/>
    </xf>
    <xf numFmtId="181" fontId="19" fillId="0" borderId="15" xfId="6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 justifyLastLine="1"/>
    </xf>
    <xf numFmtId="179" fontId="0" fillId="0" borderId="6" xfId="6" applyNumberFormat="1" applyFont="1" applyFill="1" applyBorder="1" applyAlignment="1">
      <alignment horizontal="center" vertical="center"/>
    </xf>
    <xf numFmtId="181" fontId="0" fillId="0" borderId="13" xfId="6" applyNumberFormat="1" applyFont="1" applyBorder="1" applyAlignment="1">
      <alignment horizontal="right" vertical="center"/>
    </xf>
    <xf numFmtId="181" fontId="0" fillId="0" borderId="10" xfId="6" applyNumberFormat="1" applyFont="1" applyBorder="1" applyAlignment="1">
      <alignment horizontal="right" vertical="center"/>
    </xf>
    <xf numFmtId="181" fontId="0" fillId="0" borderId="20" xfId="6" applyNumberFormat="1" applyFont="1" applyFill="1" applyBorder="1" applyAlignment="1">
      <alignment horizontal="right" vertical="center"/>
    </xf>
    <xf numFmtId="181" fontId="2" fillId="0" borderId="21" xfId="6" applyNumberFormat="1" applyFont="1" applyFill="1" applyBorder="1" applyAlignment="1">
      <alignment horizontal="right" vertical="center"/>
    </xf>
    <xf numFmtId="181" fontId="2" fillId="0" borderId="10" xfId="6" applyNumberFormat="1" applyFont="1" applyBorder="1" applyAlignment="1">
      <alignment horizontal="right" vertical="center"/>
    </xf>
    <xf numFmtId="181" fontId="2" fillId="0" borderId="9" xfId="6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center" vertical="center" justifyLastLine="1"/>
    </xf>
    <xf numFmtId="179" fontId="0" fillId="0" borderId="4" xfId="6" applyNumberFormat="1" applyFont="1" applyFill="1" applyBorder="1" applyAlignment="1">
      <alignment horizontal="center" vertical="center"/>
    </xf>
    <xf numFmtId="181" fontId="0" fillId="0" borderId="1" xfId="6" applyNumberFormat="1" applyFont="1" applyBorder="1" applyAlignment="1">
      <alignment horizontal="right" vertical="center"/>
    </xf>
    <xf numFmtId="181" fontId="0" fillId="0" borderId="3" xfId="6" applyNumberFormat="1" applyFont="1" applyBorder="1" applyAlignment="1">
      <alignment horizontal="right" vertical="center"/>
    </xf>
    <xf numFmtId="181" fontId="0" fillId="0" borderId="18" xfId="6" applyNumberFormat="1" applyFont="1" applyFill="1" applyBorder="1" applyAlignment="1">
      <alignment horizontal="right" vertical="center"/>
    </xf>
    <xf numFmtId="181" fontId="2" fillId="0" borderId="19" xfId="6" applyNumberFormat="1" applyFont="1" applyFill="1" applyBorder="1" applyAlignment="1">
      <alignment horizontal="right" vertical="center"/>
    </xf>
    <xf numFmtId="181" fontId="2" fillId="0" borderId="3" xfId="6" applyNumberFormat="1" applyFont="1" applyBorder="1" applyAlignment="1">
      <alignment horizontal="right" vertical="center"/>
    </xf>
    <xf numFmtId="181" fontId="2" fillId="0" borderId="2" xfId="6" applyNumberFormat="1" applyFont="1" applyFill="1" applyBorder="1" applyAlignment="1">
      <alignment horizontal="right" vertical="center"/>
    </xf>
    <xf numFmtId="181" fontId="2" fillId="0" borderId="0" xfId="6" applyNumberFormat="1" applyFont="1" applyFill="1" applyBorder="1" applyAlignment="1">
      <alignment horizontal="right" vertical="center"/>
    </xf>
    <xf numFmtId="181" fontId="2" fillId="0" borderId="14" xfId="6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179" fontId="0" fillId="0" borderId="17" xfId="6" applyNumberFormat="1" applyFont="1" applyFill="1" applyBorder="1" applyAlignment="1">
      <alignment horizontal="center" vertical="center"/>
    </xf>
    <xf numFmtId="181" fontId="0" fillId="0" borderId="5" xfId="6" applyNumberFormat="1" applyFont="1" applyBorder="1" applyAlignment="1">
      <alignment horizontal="right" vertical="center"/>
    </xf>
    <xf numFmtId="181" fontId="0" fillId="0" borderId="0" xfId="6" applyNumberFormat="1" applyFont="1" applyFill="1" applyBorder="1" applyAlignment="1">
      <alignment horizontal="right" vertical="center"/>
    </xf>
    <xf numFmtId="181" fontId="0" fillId="0" borderId="15" xfId="6" applyNumberFormat="1" applyFont="1" applyFill="1" applyBorder="1" applyAlignment="1">
      <alignment horizontal="right" vertical="center"/>
    </xf>
    <xf numFmtId="181" fontId="2" fillId="0" borderId="16" xfId="6" applyNumberFormat="1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horizontal="center" vertical="center"/>
    </xf>
    <xf numFmtId="181" fontId="18" fillId="0" borderId="5" xfId="0" applyNumberFormat="1" applyFont="1" applyFill="1" applyBorder="1" applyAlignment="1">
      <alignment vertical="center"/>
    </xf>
    <xf numFmtId="181" fontId="18" fillId="0" borderId="0" xfId="0" applyNumberFormat="1" applyFont="1" applyFill="1" applyBorder="1" applyAlignment="1">
      <alignment vertical="center"/>
    </xf>
    <xf numFmtId="181" fontId="25" fillId="0" borderId="14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distributed" vertical="center" indent="7"/>
    </xf>
    <xf numFmtId="0" fontId="19" fillId="0" borderId="0" xfId="0" applyFont="1" applyFill="1" applyBorder="1" applyAlignment="1">
      <alignment horizontal="distributed" vertical="center" indent="3"/>
    </xf>
    <xf numFmtId="181" fontId="18" fillId="0" borderId="0" xfId="0" applyNumberFormat="1" applyFont="1" applyFill="1" applyBorder="1" applyAlignment="1">
      <alignment horizontal="right" vertical="center"/>
    </xf>
    <xf numFmtId="181" fontId="25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79" fontId="18" fillId="0" borderId="0" xfId="3" applyNumberFormat="1" applyFont="1" applyFill="1" applyBorder="1" applyAlignment="1">
      <alignment vertical="center"/>
    </xf>
    <xf numFmtId="179" fontId="25" fillId="0" borderId="0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38" fontId="22" fillId="0" borderId="7" xfId="6" applyFont="1" applyFill="1" applyBorder="1" applyAlignment="1">
      <alignment vertical="center" shrinkToFit="1"/>
    </xf>
    <xf numFmtId="38" fontId="26" fillId="0" borderId="7" xfId="6" applyFont="1" applyFill="1" applyBorder="1" applyAlignment="1">
      <alignment vertical="center" shrinkToFit="1"/>
    </xf>
    <xf numFmtId="38" fontId="18" fillId="0" borderId="7" xfId="6" applyFont="1" applyFill="1" applyBorder="1" applyAlignment="1">
      <alignment vertical="center" shrinkToFit="1"/>
    </xf>
    <xf numFmtId="38" fontId="19" fillId="0" borderId="0" xfId="6" applyFont="1" applyBorder="1" applyAlignment="1">
      <alignment horizontal="right" vertical="center"/>
    </xf>
    <xf numFmtId="38" fontId="30" fillId="0" borderId="0" xfId="6" applyFont="1" applyBorder="1" applyAlignment="1">
      <alignment horizontal="right" vertical="center"/>
    </xf>
    <xf numFmtId="187" fontId="19" fillId="0" borderId="0" xfId="6" applyNumberFormat="1" applyFont="1" applyFill="1" applyBorder="1" applyAlignment="1">
      <alignment horizontal="right" vertical="center"/>
    </xf>
    <xf numFmtId="38" fontId="0" fillId="0" borderId="0" xfId="6" applyFont="1" applyBorder="1" applyAlignment="1">
      <alignment horizontal="right" vertical="center"/>
    </xf>
    <xf numFmtId="38" fontId="18" fillId="0" borderId="0" xfId="6" applyFont="1" applyFill="1" applyAlignment="1">
      <alignment vertical="center"/>
    </xf>
    <xf numFmtId="191" fontId="18" fillId="0" borderId="0" xfId="6" applyNumberFormat="1" applyFont="1" applyFill="1" applyAlignment="1">
      <alignment vertical="center"/>
    </xf>
    <xf numFmtId="38" fontId="18" fillId="0" borderId="0" xfId="6" applyFont="1" applyFill="1" applyAlignment="1"/>
    <xf numFmtId="38" fontId="18" fillId="0" borderId="0" xfId="6" applyFont="1" applyFill="1" applyAlignment="1">
      <alignment horizontal="distributed" vertical="center" justifyLastLine="1"/>
    </xf>
    <xf numFmtId="38" fontId="4" fillId="0" borderId="0" xfId="6" applyFont="1" applyFill="1" applyAlignment="1">
      <alignment vertical="center"/>
    </xf>
    <xf numFmtId="38" fontId="21" fillId="0" borderId="0" xfId="6" applyFont="1" applyFill="1" applyAlignment="1">
      <alignment horizontal="center" vertical="center"/>
    </xf>
    <xf numFmtId="38" fontId="8" fillId="0" borderId="0" xfId="6" applyFont="1" applyFill="1" applyAlignment="1">
      <alignment horizontal="center" vertical="center"/>
    </xf>
    <xf numFmtId="38" fontId="24" fillId="0" borderId="0" xfId="6" applyFont="1" applyFill="1" applyAlignment="1">
      <alignment horizontal="left"/>
    </xf>
    <xf numFmtId="38" fontId="18" fillId="0" borderId="1" xfId="6" applyFont="1" applyFill="1" applyBorder="1" applyAlignment="1">
      <alignment horizontal="center" vertical="center" justifyLastLine="1"/>
    </xf>
    <xf numFmtId="38" fontId="18" fillId="0" borderId="2" xfId="6" applyFont="1" applyFill="1" applyBorder="1" applyAlignment="1">
      <alignment horizontal="center" vertical="center" justifyLastLine="1"/>
    </xf>
    <xf numFmtId="38" fontId="18" fillId="0" borderId="1" xfId="6" applyFont="1" applyFill="1" applyBorder="1" applyAlignment="1">
      <alignment vertical="center"/>
    </xf>
    <xf numFmtId="38" fontId="18" fillId="0" borderId="3" xfId="6" applyFont="1" applyFill="1" applyBorder="1" applyAlignment="1">
      <alignment horizontal="left" vertical="center"/>
    </xf>
    <xf numFmtId="38" fontId="4" fillId="0" borderId="3" xfId="6" applyFont="1" applyFill="1" applyBorder="1" applyAlignment="1">
      <alignment vertical="center"/>
    </xf>
    <xf numFmtId="38" fontId="18" fillId="0" borderId="2" xfId="6" applyFont="1" applyFill="1" applyBorder="1" applyAlignment="1">
      <alignment vertical="center"/>
    </xf>
    <xf numFmtId="38" fontId="4" fillId="0" borderId="0" xfId="6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8" fontId="18" fillId="0" borderId="0" xfId="6" applyFont="1" applyFill="1" applyBorder="1" applyAlignment="1">
      <alignment vertical="center"/>
    </xf>
    <xf numFmtId="38" fontId="31" fillId="0" borderId="0" xfId="6" applyFont="1" applyFill="1" applyBorder="1" applyAlignment="1">
      <alignment vertical="center"/>
    </xf>
    <xf numFmtId="38" fontId="18" fillId="0" borderId="17" xfId="6" applyFont="1" applyFill="1" applyBorder="1" applyAlignment="1">
      <alignment horizontal="distributed" vertical="center" indent="5"/>
    </xf>
    <xf numFmtId="38" fontId="18" fillId="0" borderId="6" xfId="6" applyFont="1" applyFill="1" applyBorder="1" applyAlignment="1">
      <alignment horizontal="distributed" vertical="center" justifyLastLine="1"/>
    </xf>
    <xf numFmtId="38" fontId="18" fillId="0" borderId="8" xfId="2" applyFont="1" applyFill="1" applyBorder="1" applyAlignment="1">
      <alignment horizontal="right" vertical="center"/>
    </xf>
    <xf numFmtId="38" fontId="18" fillId="0" borderId="0" xfId="2" applyFont="1" applyFill="1" applyBorder="1" applyAlignment="1">
      <alignment horizontal="right" vertical="center"/>
    </xf>
    <xf numFmtId="38" fontId="18" fillId="0" borderId="14" xfId="2" applyFont="1" applyFill="1" applyBorder="1" applyAlignment="1">
      <alignment horizontal="right" vertical="center"/>
    </xf>
    <xf numFmtId="38" fontId="4" fillId="0" borderId="0" xfId="6" applyFont="1" applyFill="1" applyBorder="1" applyAlignment="1">
      <alignment horizontal="right" vertical="center"/>
    </xf>
    <xf numFmtId="38" fontId="31" fillId="0" borderId="0" xfId="6" applyFont="1" applyFill="1" applyBorder="1" applyAlignment="1">
      <alignment horizontal="right" vertical="center"/>
    </xf>
    <xf numFmtId="38" fontId="18" fillId="0" borderId="11" xfId="2" applyFont="1" applyFill="1" applyBorder="1" applyAlignment="1">
      <alignment vertical="center"/>
    </xf>
    <xf numFmtId="38" fontId="18" fillId="0" borderId="8" xfId="2" applyFont="1" applyFill="1" applyBorder="1" applyAlignment="1">
      <alignment vertical="center"/>
    </xf>
    <xf numFmtId="38" fontId="18" fillId="0" borderId="12" xfId="2" applyFont="1" applyFill="1" applyBorder="1" applyAlignment="1">
      <alignment horizontal="right" vertical="center"/>
    </xf>
    <xf numFmtId="38" fontId="18" fillId="0" borderId="7" xfId="6" applyFont="1" applyFill="1" applyBorder="1" applyAlignment="1">
      <alignment horizontal="distributed" vertical="center" justifyLastLine="1"/>
    </xf>
    <xf numFmtId="38" fontId="32" fillId="0" borderId="8" xfId="2" applyFont="1" applyFill="1" applyBorder="1" applyAlignment="1">
      <alignment vertical="center"/>
    </xf>
    <xf numFmtId="191" fontId="18" fillId="0" borderId="0" xfId="6" applyNumberFormat="1" applyFont="1" applyFill="1" applyAlignment="1"/>
    <xf numFmtId="38" fontId="18" fillId="0" borderId="22" xfId="6" applyFont="1" applyFill="1" applyBorder="1" applyAlignment="1">
      <alignment horizontal="distributed" vertical="center" indent="5"/>
    </xf>
    <xf numFmtId="38" fontId="25" fillId="0" borderId="17" xfId="6" applyFont="1" applyFill="1" applyBorder="1" applyAlignment="1">
      <alignment horizontal="distributed" vertical="center" justifyLastLine="1"/>
    </xf>
    <xf numFmtId="38" fontId="25" fillId="0" borderId="23" xfId="2" applyFont="1" applyFill="1" applyBorder="1" applyAlignment="1">
      <alignment vertical="center"/>
    </xf>
    <xf numFmtId="38" fontId="25" fillId="0" borderId="24" xfId="2" applyFont="1" applyFill="1" applyBorder="1" applyAlignment="1">
      <alignment vertical="center"/>
    </xf>
    <xf numFmtId="38" fontId="33" fillId="0" borderId="24" xfId="2" applyFont="1" applyFill="1" applyBorder="1" applyAlignment="1">
      <alignment vertical="center"/>
    </xf>
    <xf numFmtId="38" fontId="20" fillId="0" borderId="24" xfId="2" applyFont="1" applyFill="1" applyBorder="1" applyAlignment="1">
      <alignment vertical="center"/>
    </xf>
    <xf numFmtId="38" fontId="25" fillId="0" borderId="24" xfId="2" applyFont="1" applyFill="1" applyBorder="1" applyAlignment="1">
      <alignment horizontal="right" vertical="center"/>
    </xf>
    <xf numFmtId="38" fontId="25" fillId="0" borderId="25" xfId="2" applyFont="1" applyFill="1" applyBorder="1" applyAlignment="1">
      <alignment horizontal="right" vertical="center"/>
    </xf>
    <xf numFmtId="191" fontId="34" fillId="0" borderId="0" xfId="6" applyNumberFormat="1" applyFont="1" applyFill="1" applyBorder="1" applyAlignment="1">
      <alignment horizontal="right" vertical="center"/>
    </xf>
    <xf numFmtId="191" fontId="18" fillId="0" borderId="0" xfId="6" applyNumberFormat="1" applyFont="1" applyFill="1" applyBorder="1" applyAlignment="1">
      <alignment horizontal="right" vertical="center"/>
    </xf>
    <xf numFmtId="191" fontId="31" fillId="0" borderId="0" xfId="6" applyNumberFormat="1" applyFont="1" applyFill="1" applyBorder="1" applyAlignment="1">
      <alignment horizontal="right" vertical="center"/>
    </xf>
    <xf numFmtId="38" fontId="18" fillId="0" borderId="14" xfId="6" applyFont="1" applyFill="1" applyBorder="1" applyAlignment="1">
      <alignment horizontal="right"/>
    </xf>
    <xf numFmtId="38" fontId="18" fillId="0" borderId="26" xfId="6" applyFont="1" applyFill="1" applyBorder="1" applyAlignment="1">
      <alignment horizontal="distributed" vertical="center" justifyLastLine="1"/>
    </xf>
    <xf numFmtId="38" fontId="18" fillId="0" borderId="5" xfId="2" applyFont="1" applyFill="1" applyBorder="1" applyAlignment="1">
      <alignment vertical="center"/>
    </xf>
    <xf numFmtId="38" fontId="18" fillId="0" borderId="10" xfId="2" applyFont="1" applyFill="1" applyBorder="1" applyAlignment="1">
      <alignment horizontal="right" vertical="center"/>
    </xf>
    <xf numFmtId="38" fontId="18" fillId="0" borderId="9" xfId="2" applyFont="1" applyFill="1" applyBorder="1" applyAlignment="1">
      <alignment vertical="center"/>
    </xf>
    <xf numFmtId="38" fontId="24" fillId="0" borderId="14" xfId="6" applyFont="1" applyFill="1" applyBorder="1" applyAlignment="1">
      <alignment horizontal="right"/>
    </xf>
    <xf numFmtId="38" fontId="18" fillId="0" borderId="12" xfId="2" applyFont="1" applyFill="1" applyBorder="1" applyAlignment="1">
      <alignment vertical="center"/>
    </xf>
    <xf numFmtId="192" fontId="32" fillId="0" borderId="10" xfId="2" applyNumberFormat="1" applyFont="1" applyFill="1" applyBorder="1" applyAlignment="1">
      <alignment vertical="center"/>
    </xf>
    <xf numFmtId="192" fontId="18" fillId="0" borderId="10" xfId="2" applyNumberFormat="1" applyFont="1" applyFill="1" applyBorder="1" applyAlignment="1">
      <alignment horizontal="right" vertical="center"/>
    </xf>
    <xf numFmtId="181" fontId="18" fillId="0" borderId="10" xfId="2" applyNumberFormat="1" applyFont="1" applyFill="1" applyBorder="1" applyAlignment="1">
      <alignment horizontal="right" vertical="center"/>
    </xf>
    <xf numFmtId="181" fontId="18" fillId="0" borderId="9" xfId="2" applyNumberFormat="1" applyFont="1" applyFill="1" applyBorder="1" applyAlignment="1">
      <alignment vertical="center"/>
    </xf>
    <xf numFmtId="181" fontId="25" fillId="0" borderId="13" xfId="2" applyNumberFormat="1" applyFont="1" applyFill="1" applyBorder="1" applyAlignment="1">
      <alignment vertical="center"/>
    </xf>
    <xf numFmtId="181" fontId="25" fillId="0" borderId="10" xfId="3" applyNumberFormat="1" applyFont="1" applyBorder="1" applyAlignment="1">
      <alignment vertical="center"/>
    </xf>
    <xf numFmtId="192" fontId="33" fillId="0" borderId="10" xfId="2" applyNumberFormat="1" applyFont="1" applyFill="1" applyBorder="1" applyAlignment="1">
      <alignment vertical="center"/>
    </xf>
    <xf numFmtId="192" fontId="25" fillId="0" borderId="10" xfId="2" applyNumberFormat="1" applyFont="1" applyFill="1" applyBorder="1" applyAlignment="1">
      <alignment horizontal="right" vertical="center"/>
    </xf>
    <xf numFmtId="181" fontId="25" fillId="0" borderId="10" xfId="2" applyNumberFormat="1" applyFont="1" applyFill="1" applyBorder="1" applyAlignment="1">
      <alignment horizontal="right" vertical="center"/>
    </xf>
    <xf numFmtId="191" fontId="4" fillId="0" borderId="0" xfId="6" applyNumberFormat="1" applyFont="1" applyFill="1" applyBorder="1" applyAlignment="1">
      <alignment vertical="center"/>
    </xf>
    <xf numFmtId="38" fontId="18" fillId="0" borderId="0" xfId="6" applyFont="1" applyFill="1" applyBorder="1" applyAlignment="1">
      <alignment horizontal="center" vertical="center"/>
    </xf>
  </cellXfs>
  <cellStyles count="7">
    <cellStyle name="パーセント 2" xfId="1"/>
    <cellStyle name="桁区切り 2" xfId="2"/>
    <cellStyle name="桁区切り 2 2" xfId="3"/>
    <cellStyle name="標準" xfId="0" builtinId="0"/>
    <cellStyle name="標準 2" xfId="4"/>
    <cellStyle name="標準 3" xfId="5"/>
    <cellStyle name="桁区切り" xfId="6" builtinId="6"/>
  </cellStyles>
  <tableStyles count="0" defaultTableStyle="TableStyleMedium2" defaultPivotStyle="PivotStyleLight16"/>
  <colors>
    <mruColors>
      <color rgb="FFC8C8C8"/>
      <color rgb="FFFFC0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7082009485656"/>
          <c:y val="0.1185410001561305"/>
          <c:w val="0.82816901408450705"/>
          <c:h val="0.795673257307627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'24表 一般会計歳入歳出決算額の推移'!$B$37</c:f>
              <c:strCache>
                <c:ptCount val="1"/>
                <c:pt idx="0">
                  <c:v>歳入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05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'24表 一般会計歳入歳出決算額の推移'!$A$38:$A$43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'24表 一般会計歳入歳出決算額の推移'!$B$38:$B$43</c:f>
              <c:numCache>
                <c:formatCode>0;[Red]0</c:formatCode>
                <c:ptCount val="6"/>
                <c:pt idx="0">
                  <c:v>396</c:v>
                </c:pt>
                <c:pt idx="1">
                  <c:v>384</c:v>
                </c:pt>
                <c:pt idx="2">
                  <c:v>425</c:v>
                </c:pt>
                <c:pt idx="3">
                  <c:v>586</c:v>
                </c:pt>
                <c:pt idx="4">
                  <c:v>502</c:v>
                </c:pt>
                <c:pt idx="5">
                  <c:v>487</c:v>
                </c:pt>
              </c:numCache>
            </c:numRef>
          </c:val>
        </c:ser>
        <c:ser>
          <c:idx val="1"/>
          <c:order val="1"/>
          <c:tx>
            <c:strRef>
              <c:f>'24表 一般会計歳入歳出決算額の推移'!$C$37</c:f>
              <c:strCache>
                <c:ptCount val="1"/>
                <c:pt idx="0">
                  <c:v>歳出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a14:legacySpreadsheetColorIndex="8" mc:Ignorable="a14"/>
              </a:fgClr>
              <a:bgClr>
                <a:srgbClr xmlns:mc="http://schemas.openxmlformats.org/markup-compatibility/2006" xmlns:a14="http://schemas.microsoft.com/office/drawing/2010/main" val="FFFFFF" a14:legacySpreadsheetColorIndex="9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layout>
                <c:manualLayout>
                  <c:x val="8.3963056255247689e-003"/>
                  <c:y val="5.931198102016607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963056255247689e-003"/>
                  <c:y val="5.931198102016607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2972292191435771e-003"/>
                  <c:y val="1.977066034005535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963056255247689e-003"/>
                  <c:y val="3.9541320680110716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2972292191435771e-003"/>
                  <c:y val="1.977066034005535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963056255247689e-003"/>
                  <c:y val="1.977066034005535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2972292191435771e-003"/>
                  <c:y val="3.9541320680110716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05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'24表 一般会計歳入歳出決算額の推移'!$A$38:$A$43</c:f>
              <c:strCache>
                <c:ptCount val="6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  <c:pt idx="5">
                  <c:v>令和4年度</c:v>
                </c:pt>
              </c:strCache>
            </c:strRef>
          </c:cat>
          <c:val>
            <c:numRef>
              <c:f>'24表 一般会計歳入歳出決算額の推移'!$C$38:$C$43</c:f>
              <c:numCache>
                <c:formatCode>0;[Red]0</c:formatCode>
                <c:ptCount val="6"/>
                <c:pt idx="0">
                  <c:v>387</c:v>
                </c:pt>
                <c:pt idx="1">
                  <c:v>371</c:v>
                </c:pt>
                <c:pt idx="2">
                  <c:v>400</c:v>
                </c:pt>
                <c:pt idx="3">
                  <c:v>554</c:v>
                </c:pt>
                <c:pt idx="4">
                  <c:v>476</c:v>
                </c:pt>
                <c:pt idx="5">
                  <c:v>464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475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0;[Red]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600"/>
          <c:min val="300"/>
        </c:scaling>
        <c:delete val="0"/>
        <c:axPos val="l"/>
        <c:numFmt formatCode="0;[Red]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02813476653292"/>
          <c:y val="0.12310030395136778"/>
          <c:w val="0.18550151258340664"/>
          <c:h val="8.459979736575482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40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4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portrait" horizontalDpi="300" verticalDpi="300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doughnutChart>
        <c:varyColors val="1"/>
        <c:ser>
          <c:idx val="1"/>
          <c:order val="0"/>
          <c:spPr>
            <a:noFill/>
            <a:ln>
              <a:solidFill>
                <a:srgbClr val="000000"/>
              </a:solidFill>
            </a:ln>
          </c:spPr>
          <c:dPt>
            <c:idx val="0"/>
            <c:invertIfNegative val="0"/>
            <c:bubble3D val="0"/>
            <c:spPr>
              <a:pattFill prst="pct2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5.4200542005420054e-003"/>
                  <c:y val="-7.8125e-00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7766726034811241e-002"/>
                  <c:y val="2.8229398762707673e-003"/>
                </c:manualLayout>
              </c:layout>
              <c:tx>
                <c:rich>
                  <a:bodyPr wrap="square" lIns="38100" tIns="19050" rIns="38100" bIns="19050">
                    <a:spAutoFit/>
                  </a:bodyPr>
                  <a:lstStyle/>
                  <a:p>
                    <a:pPr>
                      <a:defRPr sz="900">
                        <a:solidFill>
                          <a:schemeClr val="tx1"/>
                        </a:solidFill>
                      </a:defRPr>
                    </a:pPr>
                    <a:fld id="{553C1FE3-BFE6-4325-81DD-F594FA123EF5}" type="CATEGORYNAME">
                      <a:rPr lang="ja-JP" altLang="en-US" sz="9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[分類名]</a:t>
                    </a:fld>
                    <a:r>
                      <a:rPr lang="ja-JP" altLang="en-US" sz="9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/>
                    </a:r>
                    <a:br>
                      <a:rPr lang="ja-JP" altLang="en-US" sz="9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</a:br>
                    <a:fld id="{5A9FFAE0-89EA-48A0-B6C7-3CB49F5513DE}" type="PERCENTAGE">
                      <a:rPr lang="en-US" altLang="ja-JP" sz="9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[パーセンテージ]</a:t>
                    </a:fld>
                    <a:endParaRPr lang="ja-JP" altLang="en-US" sz="900" baseline="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6133694670280035e-003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elete val="1"/>
            </c:dLbl>
            <c:dLbl>
              <c:idx val="5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2424467369815512e-003"/>
                  <c:y val="8.4688196288123033e-00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8066847335140017e-003"/>
                  <c:y val="1.5625e-00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'25表 令和2年度一般会計歳入歳出決算額内訳'!$A$59:$A$66</c:f>
              <c:strCache>
                <c:ptCount val="8"/>
                <c:pt idx="0">
                  <c:v>自主財源</c:v>
                </c:pt>
                <c:pt idx="1">
                  <c:v>市税</c:v>
                </c:pt>
                <c:pt idx="2">
                  <c:v>諸収入</c:v>
                </c:pt>
                <c:pt idx="3">
                  <c:v>その他</c:v>
                </c:pt>
                <c:pt idx="4">
                  <c:v>依存財源</c:v>
                </c:pt>
                <c:pt idx="5">
                  <c:v>市債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'25表 令和2年度一般会計歳入歳出決算額内訳'!$B$59:$B$66</c:f>
              <c:numCache>
                <c:formatCode xml:space="preserve">\ #,##0,_ </c:formatCode>
                <c:ptCount val="8"/>
                <c:pt idx="1">
                  <c:v>14947230</c:v>
                </c:pt>
                <c:pt idx="2">
                  <c:v>2141570</c:v>
                </c:pt>
                <c:pt idx="3">
                  <c:v>5958766</c:v>
                </c:pt>
                <c:pt idx="5">
                  <c:v>3601900</c:v>
                </c:pt>
                <c:pt idx="6">
                  <c:v>6586644</c:v>
                </c:pt>
                <c:pt idx="7">
                  <c:v>15418571</c:v>
                </c:pt>
              </c:numCache>
            </c:numRef>
          </c:val>
        </c:ser>
        <c:ser>
          <c:idx val="0"/>
          <c:order val="1"/>
          <c:spPr>
            <a:noFill/>
            <a:ln w="9525">
              <a:solidFill>
                <a:srgbClr val="000000"/>
              </a:solidFill>
            </a:ln>
          </c:spPr>
          <c:dPt>
            <c:idx val="0"/>
            <c:invertIfNegative val="0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</c:dPt>
          <c:dPt>
            <c:idx val="1"/>
            <c:invertIfNegative val="0"/>
            <c:bubble3D val="0"/>
            <c:spPr>
              <a:pattFill prst="pct5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</c:dPt>
          <c:dPt>
            <c:idx val="3"/>
            <c:invertIfNegative val="0"/>
            <c:bubble3D val="0"/>
            <c:spPr>
              <a:pattFill prst="pct4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</c:dPt>
          <c:dPt>
            <c:idx val="4"/>
            <c:invertIfNegative val="0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dLbl>
              <c:idx val="0"/>
              <c:layout/>
              <c:tx>
                <c:rich>
                  <a:bodyPr>
                    <a:spAutoFit/>
                  </a:bodyPr>
                  <a:lstStyle/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fld id="{D30FC07A-5F4E-4091-8134-7BF51E611D17}" type="CATEGORYNAME">
                      <a:rPr lang="ja-JP" altLang="en-US" sz="10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[分類名]</a:t>
                    </a:fld>
                    <a:r>
                      <a:rPr lang="ja-JP" altLang="en-US" sz="10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/>
                    </a:r>
                    <a:br>
                      <a:rPr lang="ja-JP" altLang="en-US" sz="10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</a:br>
                    <a:r>
                      <a:rPr lang="en-US" altLang="ja-JP" sz="10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45.1%</a:t>
                    </a:r>
                    <a:endParaRPr lang="ja-JP" altLang="en-US" sz="100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numFmt formatCode="0%" sourceLinked="0"/>
              <c:spPr>
                <a:solidFill>
                  <a:schemeClr val="bg1"/>
                </a:solidFill>
                <a:ln>
                  <a:solidFill>
                    <a:srgbClr val="000000"/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/>
              <c:tx>
                <c:rich>
                  <a:bodyPr>
                    <a:spAutoFit/>
                  </a:bodyPr>
                  <a:lstStyle/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fld id="{77C4BBD4-13D5-48FB-B70D-0962A096AD6C}" type="CATEGORYNAME">
                      <a:rPr lang="ja-JP" altLang="en-US" sz="10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[分類名]</a:t>
                    </a:fld>
                    <a:r>
                      <a:rPr lang="ja-JP" altLang="en-US" sz="10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/>
                    </a:r>
                    <a:br>
                      <a:rPr lang="ja-JP" altLang="en-US" sz="10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</a:br>
                    <a:r>
                      <a:rPr lang="en-US" altLang="ja-JP" sz="10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54.9%</a:t>
                    </a:r>
                    <a:endParaRPr lang="ja-JP" altLang="en-US" sz="100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numFmt formatCode="0%" sourceLinked="0"/>
              <c:spPr>
                <a:solidFill>
                  <a:schemeClr val="bg1"/>
                </a:solidFill>
                <a:ln>
                  <a:solidFill>
                    <a:srgbClr val="000000"/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numFmt formatCode="0%" sourceLinked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'25表 令和2年度一般会計歳入歳出決算額内訳'!$A$59:$A$66</c:f>
              <c:strCache>
                <c:ptCount val="8"/>
                <c:pt idx="0">
                  <c:v>自主財源</c:v>
                </c:pt>
                <c:pt idx="1">
                  <c:v>市税</c:v>
                </c:pt>
                <c:pt idx="2">
                  <c:v>諸収入</c:v>
                </c:pt>
                <c:pt idx="3">
                  <c:v>その他</c:v>
                </c:pt>
                <c:pt idx="4">
                  <c:v>依存財源</c:v>
                </c:pt>
                <c:pt idx="5">
                  <c:v>市債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'25表 令和2年度一般会計歳入歳出決算額内訳'!$C$59:$C$66</c:f>
              <c:numCache>
                <c:formatCode>General</c:formatCode>
                <c:ptCount val="8"/>
                <c:pt idx="0" formatCode="\ #,##0,_ ">
                  <c:v>23047566</c:v>
                </c:pt>
                <c:pt idx="4" formatCode="#,##0,_ ">
                  <c:v>25607115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noFill/>
            <a:ln>
              <a:solidFill>
                <a:srgbClr val="000000"/>
              </a:solidFill>
            </a:ln>
          </c:spPr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dLbl>
              <c:idx val="0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>
                    <a:spAutoFit/>
                  </a:bodyPr>
                  <a:lstStyle/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fld id="{96B36CE0-B583-4A4C-B671-A910D8A77E8B}" type="CATEGORYNAME">
                      <a:rPr lang="ja-JP" altLang="en-US" sz="10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[分類名]</a:t>
                    </a:fld>
                    <a:r>
                      <a:rPr lang="ja-JP" altLang="en-US" sz="10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/>
                    </a:r>
                    <a:br>
                      <a:rPr lang="ja-JP" altLang="en-US" sz="10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</a:br>
                    <a:r>
                      <a:rPr lang="en-US" altLang="ja-JP" sz="10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8.4%</a:t>
                    </a:r>
                    <a:endParaRPr lang="ja-JP" altLang="en-US" sz="100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90391285131694e-002"/>
                  <c:y val="-0.1148713613887792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'25表 令和2年度一般会計歳入歳出決算額内訳'!$G$92:$G$100</c:f>
              <c:strCache>
                <c:ptCount val="9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衛生費</c:v>
                </c:pt>
                <c:pt idx="5">
                  <c:v>公債費</c:v>
                </c:pt>
                <c:pt idx="6">
                  <c:v>商工費</c:v>
                </c:pt>
                <c:pt idx="7">
                  <c:v>消防費</c:v>
                </c:pt>
                <c:pt idx="8">
                  <c:v>その他</c:v>
                </c:pt>
              </c:strCache>
            </c:strRef>
          </c:cat>
          <c:val>
            <c:numRef>
              <c:f>'25表 令和2年度一般会計歳入歳出決算額内訳'!$H$92:$H$100</c:f>
              <c:numCache>
                <c:formatCode>#,##0_);[Red]\(#,##0\)</c:formatCode>
                <c:ptCount val="9"/>
                <c:pt idx="0" formatCode="#,##0.000,_ ">
                  <c:v>15577738</c:v>
                </c:pt>
                <c:pt idx="1" formatCode="#,##0.000,_ ">
                  <c:v>10687411</c:v>
                </c:pt>
                <c:pt idx="2">
                  <c:v>3512804</c:v>
                </c:pt>
                <c:pt idx="3">
                  <c:v>4019335</c:v>
                </c:pt>
                <c:pt idx="4">
                  <c:v>4168781</c:v>
                </c:pt>
                <c:pt idx="5">
                  <c:v>3306018</c:v>
                </c:pt>
                <c:pt idx="6" formatCode="#,##0.000,_ ">
                  <c:v>2278903</c:v>
                </c:pt>
                <c:pt idx="7">
                  <c:v>1213899</c:v>
                </c:pt>
                <c:pt idx="8">
                  <c:v>1668469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chart" Target="../charts/chart2.xml" /><Relationship Id="rId2" Type="http://schemas.openxmlformats.org/officeDocument/2006/relationships/chart" Target="../charts/chart3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29210</xdr:rowOff>
    </xdr:from>
    <xdr:to xmlns:xdr="http://schemas.openxmlformats.org/drawingml/2006/spreadsheetDrawing">
      <xdr:col>5</xdr:col>
      <xdr:colOff>1790065</xdr:colOff>
      <xdr:row>25</xdr:row>
      <xdr:rowOff>224790</xdr:rowOff>
    </xdr:to>
    <xdr:graphicFrame macro="">
      <xdr:nvGraphicFramePr>
        <xdr:cNvPr id="5363" name="グラフ 10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447675</xdr:colOff>
      <xdr:row>21</xdr:row>
      <xdr:rowOff>133350</xdr:rowOff>
    </xdr:from>
    <xdr:to xmlns:xdr="http://schemas.openxmlformats.org/drawingml/2006/spreadsheetDrawing">
      <xdr:col>5</xdr:col>
      <xdr:colOff>1614170</xdr:colOff>
      <xdr:row>22</xdr:row>
      <xdr:rowOff>172085</xdr:rowOff>
    </xdr:to>
    <xdr:grpSp>
      <xdr:nvGrpSpPr>
        <xdr:cNvPr id="5365" name="グループ化 3"/>
        <xdr:cNvGrpSpPr/>
      </xdr:nvGrpSpPr>
      <xdr:grpSpPr>
        <a:xfrm>
          <a:off x="447675" y="5257800"/>
          <a:ext cx="5843270" cy="276860"/>
          <a:chOff x="14205526" y="4957046"/>
          <a:chExt cx="4623288" cy="219807"/>
        </a:xfrm>
      </xdr:grpSpPr>
      <xdr:sp macro="" textlink="">
        <xdr:nvSpPr>
          <xdr:cNvPr id="5" name="フリーフォーム 4"/>
          <xdr:cNvSpPr/>
        </xdr:nvSpPr>
        <xdr:spPr>
          <a:xfrm>
            <a:off x="14234695" y="4990350"/>
            <a:ext cx="4557658" cy="173181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フリーフォーム 5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 xmlns:xdr="http://schemas.openxmlformats.org/drawingml/2006/spreadsheetDrawing">
      <xdr:col>0</xdr:col>
      <xdr:colOff>16510</xdr:colOff>
      <xdr:row>23</xdr:row>
      <xdr:rowOff>104775</xdr:rowOff>
    </xdr:from>
    <xdr:to xmlns:xdr="http://schemas.openxmlformats.org/drawingml/2006/spreadsheetDrawing">
      <xdr:col>0</xdr:col>
      <xdr:colOff>651510</xdr:colOff>
      <xdr:row>24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16510" y="5705475"/>
          <a:ext cx="6350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Ｐ明朝"/>
              <a:ea typeface="ＭＳ Ｐ明朝"/>
            </a:rPr>
            <a:t>0    </a:t>
          </a:r>
          <a:endParaRPr kumimoji="1" lang="ja-JP" altLang="en-US" sz="1000"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5.6750000000000002e-002</cdr:x>
      <cdr:y>4.4999999999999998e-002</cdr:y>
    </cdr:from>
    <cdr:to>
      <cdr:x>0.115</cdr:x>
      <cdr:y>7.9000000000000001e-002</cdr:y>
    </cdr:to>
    <cdr:sp macro="" textlink="">
      <cdr:nvSpPr>
        <cdr:cNvPr id="84377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366993" y="255260"/>
          <a:ext cx="376693" cy="192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419100</xdr:colOff>
      <xdr:row>17</xdr:row>
      <xdr:rowOff>133350</xdr:rowOff>
    </xdr:from>
    <xdr:to xmlns:xdr="http://schemas.openxmlformats.org/drawingml/2006/spreadsheetDrawing">
      <xdr:col>2</xdr:col>
      <xdr:colOff>600075</xdr:colOff>
      <xdr:row>18</xdr:row>
      <xdr:rowOff>0</xdr:rowOff>
    </xdr:to>
    <xdr:sp macro="" textlink="">
      <xdr:nvSpPr>
        <xdr:cNvPr id="2" name="Line 9"/>
        <xdr:cNvSpPr>
          <a:spLocks noChangeShapeType="1"/>
        </xdr:cNvSpPr>
      </xdr:nvSpPr>
      <xdr:spPr>
        <a:xfrm flipV="1">
          <a:off x="1076325" y="3472180"/>
          <a:ext cx="838200" cy="3810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412115</xdr:colOff>
      <xdr:row>1</xdr:row>
      <xdr:rowOff>66675</xdr:rowOff>
    </xdr:from>
    <xdr:to xmlns:xdr="http://schemas.openxmlformats.org/drawingml/2006/spreadsheetDrawing">
      <xdr:col>9</xdr:col>
      <xdr:colOff>241300</xdr:colOff>
      <xdr:row>26</xdr:row>
      <xdr:rowOff>134620</xdr:rowOff>
    </xdr:to>
    <xdr:graphicFrame macro="">
      <xdr:nvGraphicFramePr>
        <xdr:cNvPr id="3" name="グラフ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 xmlns:xdr="http://schemas.openxmlformats.org/drawingml/2006/spreadsheetDrawing">
      <xdr:col>3</xdr:col>
      <xdr:colOff>596900</xdr:colOff>
      <xdr:row>11</xdr:row>
      <xdr:rowOff>157480</xdr:rowOff>
    </xdr:from>
    <xdr:to xmlns:xdr="http://schemas.openxmlformats.org/drawingml/2006/spreadsheetDrawing">
      <xdr:col>5</xdr:col>
      <xdr:colOff>716915</xdr:colOff>
      <xdr:row>15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2568575" y="2381885"/>
          <a:ext cx="1434465" cy="6330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36576" tIns="18288" rIns="36576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入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486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5468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400050</xdr:colOff>
      <xdr:row>27</xdr:row>
      <xdr:rowOff>76200</xdr:rowOff>
    </xdr:from>
    <xdr:to xmlns:xdr="http://schemas.openxmlformats.org/drawingml/2006/spreadsheetDrawing">
      <xdr:col>9</xdr:col>
      <xdr:colOff>407670</xdr:colOff>
      <xdr:row>52</xdr:row>
      <xdr:rowOff>143510</xdr:rowOff>
    </xdr:to>
    <xdr:graphicFrame macro="">
      <xdr:nvGraphicFramePr>
        <xdr:cNvPr id="5" name="グラフ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 xmlns:xdr="http://schemas.openxmlformats.org/drawingml/2006/spreadsheetDrawing">
      <xdr:col>3</xdr:col>
      <xdr:colOff>615950</xdr:colOff>
      <xdr:row>37</xdr:row>
      <xdr:rowOff>92710</xdr:rowOff>
    </xdr:from>
    <xdr:to xmlns:xdr="http://schemas.openxmlformats.org/drawingml/2006/spreadsheetDrawing">
      <xdr:col>6</xdr:col>
      <xdr:colOff>129540</xdr:colOff>
      <xdr:row>42</xdr:row>
      <xdr:rowOff>38100</xdr:rowOff>
    </xdr:to>
    <xdr:sp macro="" textlink="">
      <xdr:nvSpPr>
        <xdr:cNvPr id="6" name="Text Box 4"/>
        <xdr:cNvSpPr txBox="1">
          <a:spLocks noChangeArrowheads="1"/>
        </xdr:cNvSpPr>
      </xdr:nvSpPr>
      <xdr:spPr>
        <a:xfrm>
          <a:off x="2587625" y="6860540"/>
          <a:ext cx="1551940" cy="80264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36576" tIns="18288" rIns="36576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出</a:t>
          </a:r>
        </a:p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464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3336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L34"/>
  <sheetViews>
    <sheetView tabSelected="1" view="pageBreakPreview" zoomScaleSheetLayoutView="100" workbookViewId="0">
      <selection activeCell="H35" sqref="H35"/>
    </sheetView>
  </sheetViews>
  <sheetFormatPr defaultRowHeight="13.5"/>
  <cols>
    <col min="1" max="1" width="6.75" customWidth="1"/>
    <col min="2" max="2" width="9.25" customWidth="1"/>
    <col min="3" max="3" width="1.75" customWidth="1"/>
    <col min="4" max="4" width="30.5" customWidth="1"/>
    <col min="5" max="5" width="14.5" customWidth="1"/>
    <col min="7" max="7" width="16.875" customWidth="1"/>
  </cols>
  <sheetData>
    <row r="6" spans="1:12" ht="30">
      <c r="A6" s="1"/>
      <c r="B6" s="1"/>
      <c r="C6" s="1"/>
      <c r="D6" s="1"/>
      <c r="E6" s="1"/>
      <c r="F6" s="5" t="s">
        <v>75</v>
      </c>
    </row>
    <row r="9" spans="1:12" ht="33.6" customHeight="1"/>
    <row r="13" spans="1:12" ht="19.149999999999999" customHeight="1"/>
    <row r="14" spans="1:12" ht="19.149999999999999" customHeight="1"/>
    <row r="15" spans="1:12" ht="19.149999999999999" customHeight="1">
      <c r="B15" s="2"/>
      <c r="C15" s="3"/>
      <c r="D15" s="4"/>
      <c r="E15" s="4"/>
      <c r="F15" s="6"/>
      <c r="H15" s="4"/>
      <c r="I15" s="7"/>
      <c r="K15" s="7"/>
    </row>
    <row r="16" spans="1:12" ht="19.149999999999999" customHeight="1">
      <c r="B16" s="2"/>
      <c r="C16" s="3"/>
      <c r="D16" s="4"/>
      <c r="E16" s="4"/>
      <c r="F16" s="6"/>
      <c r="I16" s="4"/>
      <c r="J16" s="7"/>
      <c r="K16" s="4"/>
      <c r="L16" s="7"/>
    </row>
    <row r="17" spans="2:12" ht="19.149999999999999" customHeight="1">
      <c r="B17" s="2"/>
      <c r="C17" s="3"/>
      <c r="D17" s="4"/>
      <c r="E17" s="4"/>
      <c r="F17" s="6"/>
      <c r="I17" s="4"/>
      <c r="J17" s="7"/>
      <c r="K17" s="4"/>
      <c r="L17" s="7"/>
    </row>
    <row r="18" spans="2:12" ht="19.149999999999999" customHeight="1">
      <c r="B18" s="2"/>
      <c r="C18" s="3"/>
      <c r="D18" s="4"/>
      <c r="E18" s="4"/>
      <c r="F18" s="6"/>
      <c r="I18" s="4"/>
      <c r="J18" s="7"/>
      <c r="K18" s="4"/>
      <c r="L18" s="7"/>
    </row>
    <row r="19" spans="2:12" ht="19.149999999999999" customHeight="1">
      <c r="B19" s="2"/>
      <c r="C19" s="3"/>
      <c r="D19" s="4"/>
      <c r="E19" s="4"/>
      <c r="F19" s="7"/>
      <c r="K19" s="4"/>
    </row>
    <row r="20" spans="2:12" ht="19.149999999999999" customHeight="1">
      <c r="B20" s="2"/>
      <c r="C20" s="3"/>
      <c r="D20" s="4"/>
      <c r="E20" s="4"/>
      <c r="F20" s="7"/>
      <c r="K20" s="4"/>
      <c r="L20" s="7"/>
    </row>
    <row r="21" spans="2:12" ht="19.149999999999999" customHeight="1">
      <c r="B21" s="2"/>
      <c r="C21" s="3"/>
      <c r="D21" s="4"/>
      <c r="E21" s="4"/>
      <c r="F21" s="7"/>
      <c r="K21" s="4"/>
    </row>
    <row r="22" spans="2:12" ht="19.149999999999999" customHeight="1">
      <c r="B22" s="2"/>
      <c r="C22" s="3"/>
      <c r="D22" s="4"/>
      <c r="E22" s="4"/>
      <c r="F22" s="7"/>
      <c r="K22" s="4"/>
      <c r="L22" s="7"/>
    </row>
    <row r="23" spans="2:12" ht="19.149999999999999" customHeight="1">
      <c r="B23" s="2"/>
      <c r="D23" s="4"/>
      <c r="E23" s="4"/>
      <c r="F23" s="7"/>
      <c r="K23" s="4"/>
      <c r="L23" s="7"/>
    </row>
    <row r="24" spans="2:12">
      <c r="B24" s="2"/>
      <c r="D24" s="4"/>
      <c r="E24" s="4"/>
      <c r="F24" s="7"/>
      <c r="K24" s="4"/>
      <c r="L24" s="7"/>
    </row>
    <row r="25" spans="2:12">
      <c r="B25" s="2"/>
      <c r="D25" s="4"/>
      <c r="E25" s="4"/>
      <c r="F25" s="7"/>
      <c r="K25" s="4"/>
      <c r="L25" s="7"/>
    </row>
    <row r="26" spans="2:12">
      <c r="B26" s="2"/>
      <c r="D26" s="4"/>
      <c r="E26" s="4"/>
      <c r="F26" s="7"/>
      <c r="K26" s="4"/>
      <c r="L26" s="7"/>
    </row>
    <row r="34" spans="8:8">
      <c r="H34">
        <v>127</v>
      </c>
    </row>
  </sheetData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3"/>
  <sheetViews>
    <sheetView view="pageBreakPreview" zoomScaleSheetLayoutView="100" workbookViewId="0">
      <selection activeCell="G31" sqref="G31"/>
    </sheetView>
  </sheetViews>
  <sheetFormatPr defaultRowHeight="13.5"/>
  <cols>
    <col min="1" max="1" width="10.875" customWidth="1"/>
    <col min="2" max="3" width="16.25" bestFit="1" customWidth="1"/>
    <col min="6" max="6" width="24.625" customWidth="1"/>
    <col min="7" max="7" width="15" bestFit="1" customWidth="1"/>
    <col min="10" max="10" width="4.5" customWidth="1"/>
  </cols>
  <sheetData>
    <row r="1" spans="1:8" s="8" customFormat="1" ht="28.5" customHeight="1">
      <c r="A1" s="9" t="s">
        <v>139</v>
      </c>
      <c r="B1" s="9"/>
      <c r="C1" s="9"/>
      <c r="D1" s="9"/>
      <c r="E1" s="9"/>
      <c r="F1" s="9"/>
      <c r="G1" s="21"/>
      <c r="H1" s="21"/>
    </row>
    <row r="2" spans="1:8" ht="18.75">
      <c r="A2" s="10"/>
    </row>
    <row r="3" spans="1:8" ht="18.75">
      <c r="A3" s="10"/>
    </row>
    <row r="4" spans="1:8" ht="18.75">
      <c r="A4" s="10"/>
    </row>
    <row r="5" spans="1:8" ht="18.75">
      <c r="A5" s="10"/>
    </row>
    <row r="6" spans="1:8" ht="18.75">
      <c r="A6" s="10"/>
    </row>
    <row r="7" spans="1:8" ht="18.75">
      <c r="A7" s="10"/>
    </row>
    <row r="8" spans="1:8" ht="18.75">
      <c r="A8" s="10"/>
    </row>
    <row r="9" spans="1:8" ht="18.75">
      <c r="A9" s="10"/>
    </row>
    <row r="10" spans="1:8" ht="18.75">
      <c r="A10" s="10"/>
    </row>
    <row r="11" spans="1:8" ht="18.75">
      <c r="A11" s="10"/>
    </row>
    <row r="12" spans="1:8" ht="18.75">
      <c r="A12" s="10"/>
    </row>
    <row r="13" spans="1:8" ht="18.75">
      <c r="A13" s="10"/>
    </row>
    <row r="14" spans="1:8" ht="18.75">
      <c r="A14" s="10"/>
    </row>
    <row r="15" spans="1:8" ht="18.75">
      <c r="A15" s="10"/>
    </row>
    <row r="16" spans="1:8" ht="18.75">
      <c r="A16" s="10"/>
    </row>
    <row r="17" spans="1:7" ht="18.75">
      <c r="A17" s="10"/>
    </row>
    <row r="18" spans="1:7" ht="18.75">
      <c r="A18" s="10"/>
    </row>
    <row r="19" spans="1:7" ht="18.75">
      <c r="A19" s="10"/>
    </row>
    <row r="20" spans="1:7" ht="18.75">
      <c r="A20" s="10"/>
    </row>
    <row r="21" spans="1:7" ht="18.75">
      <c r="A21" s="10"/>
    </row>
    <row r="22" spans="1:7" ht="18.75">
      <c r="A22" s="10"/>
    </row>
    <row r="23" spans="1:7" ht="18.75">
      <c r="A23" s="10"/>
    </row>
    <row r="24" spans="1:7" ht="18.75">
      <c r="A24" s="10"/>
    </row>
    <row r="25" spans="1:7" ht="18.75">
      <c r="A25" s="10"/>
    </row>
    <row r="26" spans="1:7" ht="18.75">
      <c r="A26" s="10"/>
    </row>
    <row r="27" spans="1:7" ht="18.75">
      <c r="A27" s="10"/>
    </row>
    <row r="28" spans="1:7" ht="18.75">
      <c r="A28" s="10"/>
    </row>
    <row r="29" spans="1:7" ht="18.75">
      <c r="A29" s="10"/>
    </row>
    <row r="30" spans="1:7" ht="18.75">
      <c r="A30" s="10"/>
      <c r="G30">
        <v>128</v>
      </c>
    </row>
    <row r="31" spans="1:7" ht="18.75">
      <c r="A31" s="10"/>
    </row>
    <row r="32" spans="1:7" ht="18.75">
      <c r="A32" s="10"/>
    </row>
    <row r="33" spans="1:7" ht="18.75">
      <c r="A33" s="10"/>
    </row>
    <row r="34" spans="1:7" ht="18.75">
      <c r="A34" s="10"/>
    </row>
    <row r="35" spans="1:7" ht="18.75">
      <c r="A35" s="11"/>
      <c r="B35" s="12"/>
      <c r="C35" s="12"/>
      <c r="D35" s="12"/>
      <c r="E35" s="12"/>
      <c r="F35" s="12"/>
      <c r="G35" s="12"/>
    </row>
    <row r="36" spans="1:7" ht="18.75">
      <c r="A36" s="11"/>
      <c r="B36" s="12"/>
      <c r="C36" s="12"/>
      <c r="D36" s="12"/>
      <c r="E36" s="12"/>
      <c r="F36" s="12"/>
      <c r="G36" s="12"/>
    </row>
    <row r="37" spans="1:7">
      <c r="A37" s="12"/>
      <c r="B37" s="14" t="s">
        <v>4</v>
      </c>
      <c r="C37" s="14" t="s">
        <v>6</v>
      </c>
      <c r="D37" s="12"/>
      <c r="E37" s="12"/>
      <c r="F37" s="14" t="s">
        <v>4</v>
      </c>
      <c r="G37" s="14" t="s">
        <v>6</v>
      </c>
    </row>
    <row r="38" spans="1:7">
      <c r="A38" s="13" t="s">
        <v>147</v>
      </c>
      <c r="B38" s="15">
        <v>396</v>
      </c>
      <c r="C38" s="15">
        <v>387</v>
      </c>
      <c r="D38" s="12"/>
      <c r="E38" s="12"/>
      <c r="F38" s="16">
        <v>41128627.795999996</v>
      </c>
      <c r="G38" s="22">
        <v>39560632.597999997</v>
      </c>
    </row>
    <row r="39" spans="1:7">
      <c r="A39" s="13" t="s">
        <v>108</v>
      </c>
      <c r="B39" s="15">
        <v>384</v>
      </c>
      <c r="C39" s="15">
        <v>371</v>
      </c>
      <c r="D39" s="12"/>
      <c r="E39" s="12"/>
      <c r="F39" s="17">
        <v>39645877668</v>
      </c>
      <c r="G39" s="23">
        <v>38746306781</v>
      </c>
    </row>
    <row r="40" spans="1:7">
      <c r="A40" s="13" t="s">
        <v>119</v>
      </c>
      <c r="B40" s="15">
        <v>425</v>
      </c>
      <c r="C40" s="15">
        <v>400</v>
      </c>
      <c r="D40" s="12"/>
      <c r="E40" s="12"/>
      <c r="F40" s="18">
        <v>42464699</v>
      </c>
      <c r="G40" s="18">
        <v>39980203</v>
      </c>
    </row>
    <row r="41" spans="1:7">
      <c r="A41" s="13" t="s">
        <v>124</v>
      </c>
      <c r="B41" s="15">
        <v>586</v>
      </c>
      <c r="C41" s="15">
        <v>554</v>
      </c>
      <c r="D41" s="12"/>
      <c r="E41" s="12"/>
      <c r="F41" s="19">
        <v>58636531</v>
      </c>
      <c r="G41" s="24">
        <v>55432683</v>
      </c>
    </row>
    <row r="42" spans="1:7">
      <c r="A42" s="13" t="s">
        <v>103</v>
      </c>
      <c r="B42" s="15">
        <v>502</v>
      </c>
      <c r="C42" s="15">
        <v>476</v>
      </c>
      <c r="D42" s="12"/>
      <c r="E42" s="12"/>
      <c r="F42" s="12">
        <v>50253572</v>
      </c>
      <c r="G42" s="12">
        <v>47611832</v>
      </c>
    </row>
    <row r="43" spans="1:7" s="8" customFormat="1">
      <c r="A43" s="13" t="s">
        <v>72</v>
      </c>
      <c r="B43" s="15">
        <v>487</v>
      </c>
      <c r="C43" s="15">
        <v>464</v>
      </c>
      <c r="D43" s="12"/>
      <c r="E43" s="12"/>
      <c r="F43" s="20">
        <v>48654681</v>
      </c>
      <c r="G43" s="20">
        <v>46433358</v>
      </c>
    </row>
  </sheetData>
  <mergeCells count="1">
    <mergeCell ref="A1:F1"/>
  </mergeCells>
  <phoneticPr fontId="3"/>
  <printOptions horizontalCentered="1"/>
  <pageMargins left="0.78740157480314965" right="0.78740157480314965" top="0.78740157480314965" bottom="0.98425196850393704" header="0.94488188976377963" footer="0.51181102362204722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10"/>
  <sheetViews>
    <sheetView view="pageBreakPreview" zoomScale="87" zoomScaleSheetLayoutView="87" workbookViewId="0">
      <selection activeCell="K54" sqref="K54"/>
    </sheetView>
  </sheetViews>
  <sheetFormatPr defaultRowHeight="13.5"/>
  <cols>
    <col min="1" max="5" width="8.625" customWidth="1"/>
    <col min="6" max="6" width="9.5" customWidth="1"/>
    <col min="7" max="10" width="8.625" customWidth="1"/>
    <col min="11" max="11" width="10" customWidth="1"/>
    <col min="12" max="12" width="11" bestFit="1" customWidth="1"/>
    <col min="13" max="13" width="12.25" customWidth="1"/>
    <col min="14" max="14" width="12.5" customWidth="1"/>
    <col min="15" max="15" width="7.125" customWidth="1"/>
    <col min="16" max="16" width="13.875" style="25" customWidth="1"/>
    <col min="17" max="17" width="11.875" customWidth="1"/>
    <col min="18" max="18" width="12.75" style="8" bestFit="1" customWidth="1"/>
    <col min="19" max="22" width="12.625" customWidth="1"/>
    <col min="23" max="23" width="9.875" customWidth="1"/>
    <col min="24" max="24" width="13.25" bestFit="1" customWidth="1"/>
    <col min="25" max="25" width="10.125" bestFit="1" customWidth="1"/>
    <col min="26" max="26" width="13.75" customWidth="1"/>
    <col min="27" max="27" width="12.625" customWidth="1"/>
    <col min="28" max="28" width="16.375" customWidth="1"/>
  </cols>
  <sheetData>
    <row r="1" spans="1:11" s="8" customFormat="1" ht="40.15" customHeight="1">
      <c r="A1" s="26" t="s">
        <v>152</v>
      </c>
      <c r="B1" s="26"/>
      <c r="C1" s="26"/>
      <c r="D1" s="26"/>
      <c r="E1" s="26"/>
      <c r="F1" s="26"/>
      <c r="G1" s="26"/>
      <c r="H1" s="26"/>
      <c r="I1" s="26"/>
      <c r="J1" s="26"/>
      <c r="K1" s="54"/>
    </row>
    <row r="14" spans="1:11" ht="20.25" customHeight="1"/>
    <row r="53" spans="1:16">
      <c r="K53">
        <v>129</v>
      </c>
    </row>
    <row r="54" spans="1:16">
      <c r="P54" s="8"/>
    </row>
    <row r="55" spans="1:16">
      <c r="P55" s="8"/>
    </row>
    <row r="56" spans="1:16">
      <c r="P56" s="8"/>
    </row>
    <row r="57" spans="1:16">
      <c r="P57" s="8"/>
    </row>
    <row r="58" spans="1:16">
      <c r="A58" s="12"/>
      <c r="B58" s="12"/>
      <c r="C58" s="12"/>
      <c r="D58" s="12"/>
      <c r="E58" s="12"/>
      <c r="F58" s="12" t="s">
        <v>78</v>
      </c>
      <c r="G58" s="12"/>
      <c r="H58" s="12"/>
      <c r="I58" s="12"/>
      <c r="J58" s="14"/>
      <c r="K58" s="12"/>
      <c r="L58" s="12"/>
      <c r="M58" s="12"/>
      <c r="P58" s="8"/>
    </row>
    <row r="59" spans="1:16">
      <c r="A59" s="27" t="s">
        <v>71</v>
      </c>
      <c r="B59" s="31"/>
      <c r="C59" s="34">
        <f>B60+B61+B62</f>
        <v>23047566</v>
      </c>
      <c r="D59" s="38">
        <f>C59/$C$67*100</f>
        <v>47.369678572139847</v>
      </c>
      <c r="E59" s="39"/>
      <c r="F59" s="40" t="s">
        <v>84</v>
      </c>
      <c r="G59" s="40"/>
      <c r="H59" s="39" t="s">
        <v>4</v>
      </c>
      <c r="I59" s="39"/>
      <c r="J59" s="39"/>
      <c r="K59" s="31"/>
      <c r="L59" s="31"/>
      <c r="M59" s="31"/>
      <c r="P59" s="8"/>
    </row>
    <row r="60" spans="1:16">
      <c r="A60" s="28" t="s">
        <v>35</v>
      </c>
      <c r="B60" s="32">
        <f>H61</f>
        <v>14947230</v>
      </c>
      <c r="C60" s="31"/>
      <c r="D60" s="38">
        <f>B60/$C$67*100</f>
        <v>30.721052307382308</v>
      </c>
      <c r="E60" s="39"/>
      <c r="F60" s="40"/>
      <c r="G60" s="40"/>
      <c r="H60" s="43" t="s">
        <v>148</v>
      </c>
      <c r="I60" s="43" t="s">
        <v>43</v>
      </c>
      <c r="J60" s="39"/>
      <c r="K60" s="31"/>
      <c r="L60" s="31"/>
      <c r="M60" s="31"/>
      <c r="P60" s="8"/>
    </row>
    <row r="61" spans="1:16">
      <c r="A61" s="28" t="s">
        <v>38</v>
      </c>
      <c r="B61" s="32">
        <f>H81</f>
        <v>2141570</v>
      </c>
      <c r="C61" s="31"/>
      <c r="D61" s="38">
        <f>B61/$C$67*100</f>
        <v>4.4015703237269195</v>
      </c>
      <c r="E61" s="39"/>
      <c r="F61" s="41" t="s">
        <v>35</v>
      </c>
      <c r="G61" s="31"/>
      <c r="H61" s="44">
        <v>14947230</v>
      </c>
      <c r="I61" s="50">
        <f t="shared" ref="I61:I83" si="0">ROUND(H61/$H$84*100,1)</f>
        <v>30.7</v>
      </c>
      <c r="J61" s="53" t="s">
        <v>28</v>
      </c>
      <c r="K61" s="31" t="s">
        <v>71</v>
      </c>
      <c r="L61" s="56" t="s">
        <v>28</v>
      </c>
      <c r="M61" s="31"/>
      <c r="P61" s="8"/>
    </row>
    <row r="62" spans="1:16">
      <c r="A62" s="28" t="s">
        <v>96</v>
      </c>
      <c r="B62" s="33">
        <f>H86</f>
        <v>5958766</v>
      </c>
      <c r="C62" s="31"/>
      <c r="D62" s="38">
        <f>B62/$C$67*100</f>
        <v>12.247055941030629</v>
      </c>
      <c r="E62" s="39"/>
      <c r="F62" s="41" t="s">
        <v>29</v>
      </c>
      <c r="G62" s="31"/>
      <c r="H62" s="45">
        <v>501028</v>
      </c>
      <c r="I62" s="50">
        <f t="shared" si="0"/>
        <v>1</v>
      </c>
      <c r="J62" s="53" t="s">
        <v>94</v>
      </c>
      <c r="K62" s="31" t="s">
        <v>73</v>
      </c>
      <c r="L62" s="56" t="s">
        <v>90</v>
      </c>
      <c r="M62" s="31"/>
      <c r="P62" s="8"/>
    </row>
    <row r="63" spans="1:16">
      <c r="A63" s="27" t="s">
        <v>73</v>
      </c>
      <c r="B63" s="31"/>
      <c r="C63" s="35">
        <f>SUM(B64:B66)</f>
        <v>25607115</v>
      </c>
      <c r="D63" s="38">
        <f>C63/$C$67*100</f>
        <v>52.630321427860153</v>
      </c>
      <c r="E63" s="39"/>
      <c r="F63" s="41" t="s">
        <v>46</v>
      </c>
      <c r="G63" s="31"/>
      <c r="H63" s="45">
        <v>3439</v>
      </c>
      <c r="I63" s="50">
        <f t="shared" si="0"/>
        <v>0</v>
      </c>
      <c r="J63" s="53" t="s">
        <v>94</v>
      </c>
      <c r="K63" s="31" t="s">
        <v>73</v>
      </c>
      <c r="L63" s="56" t="s">
        <v>90</v>
      </c>
      <c r="M63" s="31"/>
      <c r="P63" s="8"/>
    </row>
    <row r="64" spans="1:16">
      <c r="A64" s="29" t="s">
        <v>56</v>
      </c>
      <c r="B64" s="32">
        <f>H82</f>
        <v>3601900</v>
      </c>
      <c r="C64" s="31"/>
      <c r="D64" s="38">
        <f>B64/$C$67*100</f>
        <v>7.4029875974317871</v>
      </c>
      <c r="E64" s="39"/>
      <c r="F64" s="41" t="s">
        <v>40</v>
      </c>
      <c r="G64" s="31"/>
      <c r="H64" s="45">
        <v>66359</v>
      </c>
      <c r="I64" s="50">
        <f t="shared" si="0"/>
        <v>0.1</v>
      </c>
      <c r="J64" s="53" t="s">
        <v>94</v>
      </c>
      <c r="K64" s="31" t="s">
        <v>73</v>
      </c>
      <c r="L64" s="56" t="s">
        <v>90</v>
      </c>
      <c r="M64" s="31"/>
      <c r="P64" s="8"/>
    </row>
    <row r="65" spans="1:24" ht="24">
      <c r="A65" s="28" t="s">
        <v>36</v>
      </c>
      <c r="B65" s="33">
        <f>H71</f>
        <v>6586644</v>
      </c>
      <c r="C65" s="31"/>
      <c r="D65" s="38">
        <f>B65/$C$67*100</f>
        <v>13.537534035008884</v>
      </c>
      <c r="E65" s="39"/>
      <c r="F65" s="41" t="s">
        <v>79</v>
      </c>
      <c r="G65" s="31"/>
      <c r="H65" s="45">
        <v>49232</v>
      </c>
      <c r="I65" s="50">
        <f t="shared" si="0"/>
        <v>0.1</v>
      </c>
      <c r="J65" s="53" t="s">
        <v>94</v>
      </c>
      <c r="K65" s="31" t="s">
        <v>73</v>
      </c>
      <c r="L65" s="56" t="s">
        <v>90</v>
      </c>
      <c r="M65" s="31"/>
      <c r="P65" s="8"/>
    </row>
    <row r="66" spans="1:24">
      <c r="A66" s="28" t="s">
        <v>96</v>
      </c>
      <c r="B66" s="32">
        <f>H87</f>
        <v>15418571</v>
      </c>
      <c r="C66" s="31"/>
      <c r="D66" s="38">
        <f>B66/$C$67*100</f>
        <v>31.689799795419475</v>
      </c>
      <c r="E66" s="39"/>
      <c r="F66" s="41" t="s">
        <v>80</v>
      </c>
      <c r="G66" s="31"/>
      <c r="H66" s="45">
        <v>2459668</v>
      </c>
      <c r="I66" s="50">
        <f t="shared" si="0"/>
        <v>5.0999999999999996</v>
      </c>
      <c r="J66" s="53" t="s">
        <v>94</v>
      </c>
      <c r="K66" s="31" t="s">
        <v>73</v>
      </c>
      <c r="L66" s="56" t="s">
        <v>90</v>
      </c>
      <c r="M66" s="31"/>
      <c r="P66" s="8"/>
    </row>
    <row r="67" spans="1:24">
      <c r="A67" s="30"/>
      <c r="B67" s="32"/>
      <c r="C67" s="36">
        <f>SUM(C59:C66)</f>
        <v>48654681</v>
      </c>
      <c r="D67" s="31"/>
      <c r="E67" s="39"/>
      <c r="F67" s="41" t="s">
        <v>47</v>
      </c>
      <c r="G67" s="31"/>
      <c r="H67" s="45">
        <v>197943</v>
      </c>
      <c r="I67" s="50">
        <f t="shared" si="0"/>
        <v>0.4</v>
      </c>
      <c r="J67" s="53" t="s">
        <v>94</v>
      </c>
      <c r="K67" s="31" t="s">
        <v>73</v>
      </c>
      <c r="L67" s="56" t="s">
        <v>90</v>
      </c>
      <c r="M67" s="31"/>
      <c r="P67" s="8"/>
    </row>
    <row r="68" spans="1:24">
      <c r="A68" s="28"/>
      <c r="B68" s="31"/>
      <c r="C68" s="31"/>
      <c r="D68" s="31"/>
      <c r="E68" s="39"/>
      <c r="F68" s="41" t="s">
        <v>81</v>
      </c>
      <c r="G68" s="31"/>
      <c r="H68" s="45"/>
      <c r="I68" s="50">
        <f t="shared" si="0"/>
        <v>0</v>
      </c>
      <c r="J68" s="53" t="s">
        <v>94</v>
      </c>
      <c r="K68" s="31" t="s">
        <v>73</v>
      </c>
      <c r="L68" s="56" t="s">
        <v>90</v>
      </c>
      <c r="M68" s="31"/>
      <c r="P68" s="8"/>
    </row>
    <row r="69" spans="1:24">
      <c r="A69" s="28"/>
      <c r="B69" s="31"/>
      <c r="C69" s="31"/>
      <c r="D69" s="31"/>
      <c r="E69" s="39"/>
      <c r="F69" s="41" t="s">
        <v>118</v>
      </c>
      <c r="G69" s="31"/>
      <c r="H69" s="45">
        <v>42180</v>
      </c>
      <c r="I69" s="50">
        <f t="shared" si="0"/>
        <v>0.1</v>
      </c>
      <c r="J69" s="53" t="s">
        <v>94</v>
      </c>
      <c r="K69" s="31" t="s">
        <v>73</v>
      </c>
      <c r="L69" s="56"/>
      <c r="M69" s="31"/>
      <c r="P69" s="8"/>
    </row>
    <row r="70" spans="1:24">
      <c r="A70" s="31"/>
      <c r="B70" s="31"/>
      <c r="C70" s="31"/>
      <c r="D70" s="31"/>
      <c r="E70" s="39"/>
      <c r="F70" s="41" t="s">
        <v>82</v>
      </c>
      <c r="G70" s="31"/>
      <c r="H70" s="45">
        <v>110383</v>
      </c>
      <c r="I70" s="50">
        <f t="shared" si="0"/>
        <v>0.2</v>
      </c>
      <c r="J70" s="53" t="s">
        <v>94</v>
      </c>
      <c r="K70" s="31" t="s">
        <v>73</v>
      </c>
      <c r="L70" s="56" t="s">
        <v>90</v>
      </c>
      <c r="M70" s="31"/>
      <c r="P70" s="8"/>
      <c r="V70" s="25"/>
      <c r="X70" s="8"/>
    </row>
    <row r="71" spans="1:24">
      <c r="A71" s="31"/>
      <c r="B71" s="31"/>
      <c r="C71" s="37"/>
      <c r="D71" s="31"/>
      <c r="E71" s="39"/>
      <c r="F71" s="41" t="s">
        <v>36</v>
      </c>
      <c r="G71" s="31"/>
      <c r="H71" s="45">
        <v>6586644</v>
      </c>
      <c r="I71" s="50">
        <f t="shared" si="0"/>
        <v>13.5</v>
      </c>
      <c r="J71" s="53" t="s">
        <v>91</v>
      </c>
      <c r="K71" s="31" t="s">
        <v>73</v>
      </c>
      <c r="L71" s="56" t="s">
        <v>91</v>
      </c>
      <c r="M71" s="31"/>
      <c r="P71" s="8"/>
      <c r="V71" s="25"/>
      <c r="X71" s="8"/>
    </row>
    <row r="72" spans="1:24">
      <c r="A72" s="31"/>
      <c r="B72" s="31"/>
      <c r="C72" s="37"/>
      <c r="D72" s="31"/>
      <c r="E72" s="39"/>
      <c r="F72" s="41" t="s">
        <v>83</v>
      </c>
      <c r="G72" s="31"/>
      <c r="H72" s="45">
        <v>10242</v>
      </c>
      <c r="I72" s="50">
        <f t="shared" si="0"/>
        <v>0</v>
      </c>
      <c r="J72" s="53" t="s">
        <v>94</v>
      </c>
      <c r="K72" s="31" t="s">
        <v>73</v>
      </c>
      <c r="L72" s="56" t="s">
        <v>90</v>
      </c>
      <c r="M72" s="31"/>
      <c r="N72" s="59"/>
      <c r="O72" s="59"/>
      <c r="P72" s="8"/>
      <c r="V72" s="25"/>
      <c r="X72" s="8"/>
    </row>
    <row r="73" spans="1:24">
      <c r="A73" s="31"/>
      <c r="B73" s="31"/>
      <c r="C73" s="31"/>
      <c r="D73" s="31"/>
      <c r="E73" s="39"/>
      <c r="F73" s="41" t="s">
        <v>85</v>
      </c>
      <c r="G73" s="31"/>
      <c r="H73" s="45">
        <v>237349</v>
      </c>
      <c r="I73" s="50">
        <f t="shared" si="0"/>
        <v>0.5</v>
      </c>
      <c r="J73" s="53" t="s">
        <v>94</v>
      </c>
      <c r="K73" s="31" t="s">
        <v>71</v>
      </c>
      <c r="L73" s="57" t="s">
        <v>93</v>
      </c>
      <c r="M73" s="31"/>
      <c r="P73" s="8"/>
    </row>
    <row r="74" spans="1:24">
      <c r="A74" s="31"/>
      <c r="B74" s="31"/>
      <c r="C74" s="35"/>
      <c r="D74" s="31"/>
      <c r="E74" s="39"/>
      <c r="F74" s="41" t="s">
        <v>86</v>
      </c>
      <c r="G74" s="31"/>
      <c r="H74" s="45">
        <v>811573</v>
      </c>
      <c r="I74" s="50">
        <f t="shared" si="0"/>
        <v>1.7</v>
      </c>
      <c r="J74" s="53" t="s">
        <v>94</v>
      </c>
      <c r="K74" s="31" t="s">
        <v>71</v>
      </c>
      <c r="L74" s="57" t="s">
        <v>93</v>
      </c>
      <c r="M74" s="31"/>
      <c r="O74" s="60"/>
      <c r="P74" s="61"/>
    </row>
    <row r="75" spans="1:24" ht="14.25" customHeight="1">
      <c r="A75" s="31"/>
      <c r="B75" s="31"/>
      <c r="C75" s="35"/>
      <c r="D75" s="31"/>
      <c r="E75" s="39"/>
      <c r="F75" s="41" t="s">
        <v>9</v>
      </c>
      <c r="G75" s="31"/>
      <c r="H75" s="45">
        <v>8486168</v>
      </c>
      <c r="I75" s="50">
        <f t="shared" si="0"/>
        <v>17.399999999999999</v>
      </c>
      <c r="J75" s="53" t="s">
        <v>94</v>
      </c>
      <c r="K75" s="31" t="s">
        <v>73</v>
      </c>
      <c r="L75" s="56" t="s">
        <v>87</v>
      </c>
      <c r="M75" s="31"/>
      <c r="O75" s="60"/>
      <c r="P75" s="61"/>
    </row>
    <row r="76" spans="1:24" ht="54.75" customHeight="1">
      <c r="A76" s="31"/>
      <c r="B76" s="31"/>
      <c r="C76" s="36"/>
      <c r="D76" s="31"/>
      <c r="E76" s="39"/>
      <c r="F76" s="41" t="s">
        <v>49</v>
      </c>
      <c r="G76" s="31"/>
      <c r="H76" s="45">
        <v>3260835</v>
      </c>
      <c r="I76" s="50">
        <f t="shared" si="0"/>
        <v>6.7</v>
      </c>
      <c r="J76" s="53" t="s">
        <v>94</v>
      </c>
      <c r="K76" s="31" t="s">
        <v>73</v>
      </c>
      <c r="L76" s="56" t="s">
        <v>87</v>
      </c>
      <c r="M76" s="31"/>
      <c r="O76" s="60"/>
      <c r="P76" s="61"/>
    </row>
    <row r="77" spans="1:24">
      <c r="A77" s="31"/>
      <c r="B77" s="31"/>
      <c r="C77" s="31"/>
      <c r="D77" s="31"/>
      <c r="E77" s="39"/>
      <c r="F77" s="41" t="s">
        <v>51</v>
      </c>
      <c r="G77" s="31"/>
      <c r="H77" s="45">
        <v>166814</v>
      </c>
      <c r="I77" s="50">
        <f t="shared" si="0"/>
        <v>0.3</v>
      </c>
      <c r="J77" s="53" t="s">
        <v>94</v>
      </c>
      <c r="K77" s="31" t="s">
        <v>71</v>
      </c>
      <c r="L77" s="57" t="s">
        <v>95</v>
      </c>
      <c r="M77" s="31"/>
      <c r="O77" s="60"/>
      <c r="P77" s="61"/>
    </row>
    <row r="78" spans="1:24">
      <c r="A78" s="31"/>
      <c r="B78" s="31"/>
      <c r="C78" s="31"/>
      <c r="D78" s="31"/>
      <c r="E78" s="39"/>
      <c r="F78" s="41" t="s">
        <v>69</v>
      </c>
      <c r="G78" s="31"/>
      <c r="H78" s="45">
        <v>494606</v>
      </c>
      <c r="I78" s="50">
        <f t="shared" si="0"/>
        <v>1</v>
      </c>
      <c r="J78" s="53" t="s">
        <v>94</v>
      </c>
      <c r="K78" s="31" t="s">
        <v>71</v>
      </c>
      <c r="L78" s="57" t="s">
        <v>95</v>
      </c>
      <c r="M78" s="31"/>
      <c r="O78" s="60"/>
      <c r="P78" s="61"/>
    </row>
    <row r="79" spans="1:24" ht="14.25" customHeight="1">
      <c r="A79" s="31"/>
      <c r="B79" s="31"/>
      <c r="C79" s="31"/>
      <c r="D79" s="31"/>
      <c r="E79" s="39"/>
      <c r="F79" s="41" t="s">
        <v>23</v>
      </c>
      <c r="G79" s="31"/>
      <c r="H79" s="45">
        <v>1606684</v>
      </c>
      <c r="I79" s="50">
        <f t="shared" si="0"/>
        <v>3.3</v>
      </c>
      <c r="J79" s="53" t="s">
        <v>94</v>
      </c>
      <c r="K79" s="31" t="s">
        <v>71</v>
      </c>
      <c r="L79" s="57" t="s">
        <v>95</v>
      </c>
      <c r="M79" s="31"/>
      <c r="O79" s="60"/>
      <c r="P79" s="61"/>
    </row>
    <row r="80" spans="1:24" ht="14.25" customHeight="1">
      <c r="A80" s="31"/>
      <c r="B80" s="31"/>
      <c r="C80" s="31"/>
      <c r="D80" s="31"/>
      <c r="E80" s="39"/>
      <c r="F80" s="41" t="s">
        <v>54</v>
      </c>
      <c r="G80" s="31"/>
      <c r="H80" s="45">
        <v>2641740</v>
      </c>
      <c r="I80" s="50">
        <f t="shared" si="0"/>
        <v>5.4</v>
      </c>
      <c r="J80" s="53" t="s">
        <v>94</v>
      </c>
      <c r="K80" s="31" t="s">
        <v>71</v>
      </c>
      <c r="L80" s="57" t="s">
        <v>95</v>
      </c>
      <c r="M80" s="31"/>
      <c r="O80" s="60"/>
      <c r="P80" s="61"/>
    </row>
    <row r="81" spans="1:20" ht="14.25" customHeight="1">
      <c r="A81" s="31"/>
      <c r="B81" s="31"/>
      <c r="C81" s="31"/>
      <c r="D81" s="31"/>
      <c r="E81" s="39"/>
      <c r="F81" s="41" t="s">
        <v>38</v>
      </c>
      <c r="G81" s="31"/>
      <c r="H81" s="45">
        <v>2141570</v>
      </c>
      <c r="I81" s="50">
        <f t="shared" si="0"/>
        <v>4.4000000000000004</v>
      </c>
      <c r="J81" s="53" t="s">
        <v>89</v>
      </c>
      <c r="K81" s="31" t="s">
        <v>71</v>
      </c>
      <c r="L81" s="56" t="s">
        <v>89</v>
      </c>
      <c r="M81" s="31"/>
      <c r="O81" s="60"/>
      <c r="P81" s="61"/>
      <c r="Q81" s="62"/>
    </row>
    <row r="82" spans="1:20" ht="14.25" customHeight="1">
      <c r="A82" s="31"/>
      <c r="B82" s="31"/>
      <c r="C82" s="31"/>
      <c r="D82" s="31"/>
      <c r="E82" s="39"/>
      <c r="F82" s="41" t="s">
        <v>56</v>
      </c>
      <c r="G82" s="31"/>
      <c r="H82" s="45">
        <v>3601900</v>
      </c>
      <c r="I82" s="50">
        <f t="shared" si="0"/>
        <v>7.4</v>
      </c>
      <c r="J82" s="53" t="s">
        <v>88</v>
      </c>
      <c r="K82" s="31" t="s">
        <v>73</v>
      </c>
      <c r="L82" s="56" t="s">
        <v>88</v>
      </c>
      <c r="M82" s="31"/>
      <c r="O82" s="60"/>
      <c r="P82" s="61"/>
    </row>
    <row r="83" spans="1:20" ht="14.25" customHeight="1">
      <c r="A83" s="31"/>
      <c r="B83" s="31"/>
      <c r="C83" s="31"/>
      <c r="D83" s="31"/>
      <c r="E83" s="39"/>
      <c r="F83" s="41" t="s">
        <v>123</v>
      </c>
      <c r="G83" s="31"/>
      <c r="H83" s="45">
        <v>231094</v>
      </c>
      <c r="I83" s="50">
        <f t="shared" si="0"/>
        <v>0.5</v>
      </c>
      <c r="J83" s="53" t="s">
        <v>94</v>
      </c>
      <c r="K83" s="31" t="s">
        <v>73</v>
      </c>
      <c r="L83" s="56"/>
      <c r="M83" s="31"/>
      <c r="O83" s="60"/>
      <c r="P83" s="61"/>
    </row>
    <row r="84" spans="1:20">
      <c r="A84" s="31"/>
      <c r="B84" s="31"/>
      <c r="C84" s="31"/>
      <c r="D84" s="31"/>
      <c r="E84" s="39"/>
      <c r="F84" s="31" t="s">
        <v>58</v>
      </c>
      <c r="G84" s="31"/>
      <c r="H84" s="46">
        <f>SUM(H61:H83)</f>
        <v>48654681</v>
      </c>
      <c r="I84" s="38">
        <v>99.999999999999986</v>
      </c>
      <c r="J84" s="39"/>
      <c r="K84" s="31"/>
      <c r="L84" s="31"/>
      <c r="M84" s="31"/>
      <c r="O84" s="60"/>
      <c r="P84" s="61"/>
    </row>
    <row r="85" spans="1:20">
      <c r="A85" s="31"/>
      <c r="B85" s="31"/>
      <c r="C85" s="31"/>
      <c r="D85" s="31"/>
      <c r="E85" s="39"/>
      <c r="F85" s="31"/>
      <c r="G85" s="31"/>
      <c r="H85" s="31"/>
      <c r="I85" s="31"/>
      <c r="J85" s="39"/>
      <c r="K85" s="31"/>
      <c r="L85" s="31"/>
      <c r="M85" s="31"/>
      <c r="O85" s="60"/>
      <c r="P85" s="61"/>
    </row>
    <row r="86" spans="1:20">
      <c r="A86" s="31"/>
      <c r="B86" s="31"/>
      <c r="C86" s="31"/>
      <c r="D86" s="31"/>
      <c r="E86" s="39"/>
      <c r="F86" s="31" t="s">
        <v>42</v>
      </c>
      <c r="G86" s="31"/>
      <c r="H86" s="36">
        <f>SUM(H73:H74,H77:H80)</f>
        <v>5958766</v>
      </c>
      <c r="I86" s="51">
        <f>ROUND(H86/$H$84*100,1)</f>
        <v>12.2</v>
      </c>
      <c r="J86" s="53" t="s">
        <v>94</v>
      </c>
      <c r="K86" s="31" t="s">
        <v>71</v>
      </c>
      <c r="L86" s="58"/>
      <c r="M86" s="31"/>
      <c r="O86" s="60"/>
      <c r="P86" s="61"/>
    </row>
    <row r="87" spans="1:20">
      <c r="A87" s="31"/>
      <c r="B87" s="31"/>
      <c r="C87" s="31"/>
      <c r="D87" s="31"/>
      <c r="E87" s="39"/>
      <c r="F87" s="31" t="s">
        <v>97</v>
      </c>
      <c r="G87" s="31"/>
      <c r="H87" s="36">
        <f>SUM(H62:H70,H72,H75:H76,H83)</f>
        <v>15418571</v>
      </c>
      <c r="I87" s="51">
        <f>ROUND(H87/$H$84*100,1)</f>
        <v>31.7</v>
      </c>
      <c r="J87" s="53" t="s">
        <v>94</v>
      </c>
      <c r="K87" s="31" t="s">
        <v>73</v>
      </c>
      <c r="L87" s="58"/>
      <c r="M87" s="31"/>
      <c r="O87" s="60"/>
      <c r="P87" s="61"/>
    </row>
    <row r="88" spans="1:20">
      <c r="A88" s="31"/>
      <c r="B88" s="31"/>
      <c r="C88" s="31"/>
      <c r="D88" s="31"/>
      <c r="E88" s="39"/>
      <c r="F88" s="31"/>
      <c r="G88" s="31"/>
      <c r="H88" s="31"/>
      <c r="I88" s="31"/>
      <c r="J88" s="31"/>
      <c r="K88" s="31"/>
      <c r="L88" s="31"/>
      <c r="M88" s="31"/>
      <c r="P88" s="8"/>
    </row>
    <row r="89" spans="1:20">
      <c r="A89" s="31"/>
      <c r="B89" s="31"/>
      <c r="C89" s="31"/>
      <c r="D89" s="31"/>
      <c r="E89" s="39"/>
      <c r="F89" s="31"/>
      <c r="G89" s="31"/>
      <c r="H89" s="31"/>
      <c r="I89" s="31"/>
      <c r="J89" s="31"/>
      <c r="K89" s="31"/>
      <c r="L89" s="31"/>
      <c r="M89" s="31"/>
      <c r="P89" s="8"/>
    </row>
    <row r="90" spans="1:20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P90" s="8"/>
    </row>
    <row r="91" spans="1:20">
      <c r="A91" s="31"/>
      <c r="B91" s="31"/>
      <c r="C91" s="31"/>
      <c r="D91" s="31"/>
      <c r="E91" s="31"/>
      <c r="F91" s="31"/>
      <c r="G91" s="31"/>
      <c r="H91" s="31" t="s">
        <v>72</v>
      </c>
      <c r="I91" s="31"/>
      <c r="J91" s="31"/>
      <c r="K91" s="31"/>
      <c r="L91" s="31"/>
      <c r="M91" s="31"/>
      <c r="N91" s="8"/>
      <c r="P91" s="8"/>
    </row>
    <row r="92" spans="1:20" ht="14.25" customHeight="1">
      <c r="A92" s="31"/>
      <c r="B92" s="31"/>
      <c r="C92" s="31"/>
      <c r="D92" s="31"/>
      <c r="E92" s="31"/>
      <c r="F92" s="31"/>
      <c r="G92" s="42" t="s">
        <v>140</v>
      </c>
      <c r="H92" s="47">
        <v>15577738</v>
      </c>
      <c r="I92" s="52">
        <f t="shared" ref="I92:I100" si="1">ROUND(H92/$H$107*100,1)</f>
        <v>33.5</v>
      </c>
      <c r="J92" s="31"/>
      <c r="K92" s="31"/>
      <c r="L92" s="31"/>
      <c r="M92" s="31"/>
      <c r="N92" s="8"/>
      <c r="P92" s="8"/>
      <c r="R92" s="25"/>
      <c r="T92" s="8"/>
    </row>
    <row r="93" spans="1:20" ht="14.25" customHeight="1">
      <c r="A93" s="31"/>
      <c r="B93" s="31"/>
      <c r="C93" s="31"/>
      <c r="D93" s="31"/>
      <c r="E93" s="31"/>
      <c r="F93" s="31"/>
      <c r="G93" s="42" t="s">
        <v>141</v>
      </c>
      <c r="H93" s="47">
        <v>10687411</v>
      </c>
      <c r="I93" s="52">
        <f t="shared" si="1"/>
        <v>23</v>
      </c>
      <c r="J93" s="31"/>
      <c r="K93" s="31"/>
      <c r="L93" s="31"/>
      <c r="M93" s="31"/>
      <c r="N93" s="8"/>
      <c r="P93" s="8"/>
      <c r="R93" s="25"/>
      <c r="T93" s="8"/>
    </row>
    <row r="94" spans="1:20" ht="14.25" customHeight="1">
      <c r="A94" s="31"/>
      <c r="B94" s="31"/>
      <c r="C94" s="31"/>
      <c r="D94" s="31"/>
      <c r="E94" s="31"/>
      <c r="F94" s="31"/>
      <c r="G94" s="42" t="s">
        <v>142</v>
      </c>
      <c r="H94" s="24">
        <v>3512804</v>
      </c>
      <c r="I94" s="52">
        <f t="shared" si="1"/>
        <v>7.6</v>
      </c>
      <c r="J94" s="31"/>
      <c r="K94" s="31"/>
      <c r="L94" s="31"/>
      <c r="M94" s="31"/>
      <c r="N94" s="8"/>
      <c r="P94" s="8"/>
      <c r="R94" s="25"/>
      <c r="T94" s="8"/>
    </row>
    <row r="95" spans="1:20" ht="14.25" customHeight="1">
      <c r="A95" s="31"/>
      <c r="B95" s="31"/>
      <c r="C95" s="31"/>
      <c r="D95" s="31"/>
      <c r="E95" s="31"/>
      <c r="F95" s="31"/>
      <c r="G95" s="42" t="s">
        <v>19</v>
      </c>
      <c r="H95" s="24">
        <v>4019335</v>
      </c>
      <c r="I95" s="52">
        <f t="shared" si="1"/>
        <v>8.6999999999999993</v>
      </c>
      <c r="J95" s="31"/>
      <c r="K95" s="31"/>
      <c r="L95" s="31"/>
      <c r="M95" s="31"/>
      <c r="N95" s="8"/>
      <c r="P95" s="8"/>
      <c r="R95" s="25"/>
      <c r="T95" s="8"/>
    </row>
    <row r="96" spans="1:20" ht="14.25" customHeight="1">
      <c r="A96" s="31"/>
      <c r="B96" s="31"/>
      <c r="C96" s="31"/>
      <c r="D96" s="31"/>
      <c r="E96" s="31"/>
      <c r="F96" s="31"/>
      <c r="G96" s="42" t="s">
        <v>143</v>
      </c>
      <c r="H96" s="24">
        <v>4168781</v>
      </c>
      <c r="I96" s="52">
        <f t="shared" si="1"/>
        <v>9</v>
      </c>
      <c r="J96" s="31"/>
      <c r="K96" s="31"/>
      <c r="L96" s="31"/>
      <c r="M96" s="31"/>
      <c r="N96" s="8"/>
      <c r="P96" s="8"/>
      <c r="R96" s="25"/>
      <c r="T96" s="8"/>
    </row>
    <row r="97" spans="1:21" ht="14.25" customHeight="1">
      <c r="A97" s="31"/>
      <c r="B97" s="31"/>
      <c r="C97" s="31"/>
      <c r="D97" s="31"/>
      <c r="E97" s="31"/>
      <c r="F97" s="31"/>
      <c r="G97" s="42" t="s">
        <v>144</v>
      </c>
      <c r="H97" s="24">
        <v>3306018</v>
      </c>
      <c r="I97" s="52">
        <f t="shared" si="1"/>
        <v>7.1</v>
      </c>
      <c r="J97" s="31"/>
      <c r="K97" s="31"/>
      <c r="L97" s="31"/>
      <c r="M97" s="31"/>
      <c r="N97" s="8"/>
      <c r="P97" s="8"/>
      <c r="R97" s="25"/>
      <c r="T97" s="8"/>
    </row>
    <row r="98" spans="1:21" ht="14.25" customHeight="1">
      <c r="A98" s="31"/>
      <c r="B98" s="31"/>
      <c r="C98" s="31"/>
      <c r="D98" s="31"/>
      <c r="E98" s="31"/>
      <c r="F98" s="31"/>
      <c r="G98" s="42" t="s">
        <v>145</v>
      </c>
      <c r="H98" s="48">
        <v>2278903</v>
      </c>
      <c r="I98" s="52">
        <f t="shared" si="1"/>
        <v>4.9000000000000004</v>
      </c>
      <c r="J98" s="31"/>
      <c r="K98" s="31"/>
      <c r="L98" s="31"/>
      <c r="M98" s="31"/>
      <c r="N98" s="8"/>
      <c r="P98" s="8"/>
      <c r="R98" s="25"/>
      <c r="T98" s="8"/>
    </row>
    <row r="99" spans="1:21" ht="14.25" customHeight="1">
      <c r="A99" s="31"/>
      <c r="B99" s="31"/>
      <c r="C99" s="31"/>
      <c r="D99" s="31"/>
      <c r="E99" s="31"/>
      <c r="F99" s="31"/>
      <c r="G99" s="42" t="s">
        <v>137</v>
      </c>
      <c r="H99" s="24">
        <v>1213899</v>
      </c>
      <c r="I99" s="52">
        <f t="shared" si="1"/>
        <v>2.6</v>
      </c>
      <c r="J99" s="31"/>
      <c r="K99" s="31"/>
      <c r="L99" s="31"/>
      <c r="M99" s="31"/>
      <c r="N99" s="8"/>
      <c r="P99" s="8"/>
      <c r="R99" s="25"/>
      <c r="T99" s="8"/>
    </row>
    <row r="100" spans="1:21" ht="14.25" customHeight="1">
      <c r="A100" s="31"/>
      <c r="B100" s="31"/>
      <c r="C100" s="31"/>
      <c r="D100" s="31"/>
      <c r="E100" s="31"/>
      <c r="F100" s="31"/>
      <c r="G100" s="42" t="s">
        <v>146</v>
      </c>
      <c r="H100" s="24">
        <v>1668469</v>
      </c>
      <c r="I100" s="52">
        <f t="shared" si="1"/>
        <v>3.6</v>
      </c>
      <c r="J100" s="31"/>
      <c r="K100" s="24">
        <v>955110</v>
      </c>
      <c r="L100" s="31"/>
      <c r="M100" s="31"/>
      <c r="N100" s="8"/>
      <c r="P100" s="8"/>
      <c r="R100" s="25"/>
      <c r="T100" s="8"/>
    </row>
    <row r="101" spans="1:21" ht="14.25" customHeight="1">
      <c r="A101" s="31"/>
      <c r="B101" s="31"/>
      <c r="C101" s="31"/>
      <c r="D101" s="31"/>
      <c r="E101" s="31"/>
      <c r="F101" s="31"/>
      <c r="G101" s="42"/>
      <c r="H101" s="24"/>
      <c r="I101" s="52"/>
      <c r="J101" s="31"/>
      <c r="K101" s="24">
        <v>916133</v>
      </c>
      <c r="L101" s="31"/>
      <c r="M101" s="31"/>
      <c r="N101" s="8"/>
      <c r="P101" s="8"/>
      <c r="R101" s="25"/>
      <c r="T101" s="8"/>
    </row>
    <row r="102" spans="1:21" ht="14.25" customHeight="1">
      <c r="A102" s="31"/>
      <c r="B102" s="31"/>
      <c r="C102" s="31"/>
      <c r="D102" s="31"/>
      <c r="E102" s="31"/>
      <c r="F102" s="31"/>
      <c r="G102" s="42"/>
      <c r="H102" s="24"/>
      <c r="I102" s="52"/>
      <c r="J102" s="31"/>
      <c r="K102" s="24">
        <v>272987</v>
      </c>
      <c r="L102" s="31"/>
      <c r="M102" s="31"/>
      <c r="N102" s="8"/>
      <c r="P102" s="8"/>
      <c r="R102" s="25"/>
      <c r="T102" s="8"/>
    </row>
    <row r="103" spans="1:21" ht="14.25" customHeight="1">
      <c r="A103" s="31"/>
      <c r="B103" s="31"/>
      <c r="C103" s="31"/>
      <c r="D103" s="31"/>
      <c r="E103" s="31"/>
      <c r="F103" s="31"/>
      <c r="G103" s="42"/>
      <c r="H103" s="24"/>
      <c r="I103" s="52"/>
      <c r="J103" s="31"/>
      <c r="K103" s="24">
        <v>28284</v>
      </c>
      <c r="L103" s="31"/>
      <c r="M103" s="31"/>
      <c r="N103" s="8"/>
      <c r="P103" s="8"/>
      <c r="R103" s="25"/>
      <c r="T103" s="8"/>
    </row>
    <row r="104" spans="1:21" ht="14.25" customHeight="1">
      <c r="A104" s="31"/>
      <c r="B104" s="31"/>
      <c r="C104" s="31"/>
      <c r="D104" s="31"/>
      <c r="E104" s="31"/>
      <c r="F104" s="31"/>
      <c r="G104" s="42"/>
      <c r="H104" s="24"/>
      <c r="I104" s="52"/>
      <c r="J104" s="31"/>
      <c r="K104" s="24">
        <v>21</v>
      </c>
      <c r="L104" s="31"/>
      <c r="M104" s="31"/>
      <c r="N104" s="8"/>
      <c r="P104" s="8"/>
    </row>
    <row r="105" spans="1:21" ht="14.25" customHeight="1">
      <c r="A105" s="31"/>
      <c r="B105" s="31"/>
      <c r="C105" s="31"/>
      <c r="D105" s="31"/>
      <c r="E105" s="31"/>
      <c r="F105" s="31"/>
      <c r="G105" s="31"/>
      <c r="H105" s="31"/>
      <c r="I105" s="52"/>
      <c r="J105" s="31"/>
      <c r="K105" s="55">
        <f>SUM(K100:K104)</f>
        <v>2172535</v>
      </c>
      <c r="L105" s="31"/>
      <c r="M105" s="31"/>
      <c r="N105" s="8"/>
      <c r="P105" s="8"/>
    </row>
    <row r="106" spans="1:21" ht="14.25" customHeight="1">
      <c r="A106" s="31"/>
      <c r="B106" s="31"/>
      <c r="C106" s="31"/>
      <c r="D106" s="31"/>
      <c r="E106" s="31"/>
      <c r="F106" s="31"/>
      <c r="G106" s="31"/>
      <c r="H106" s="31"/>
      <c r="I106" s="52"/>
      <c r="J106" s="31"/>
      <c r="K106" s="31"/>
      <c r="L106" s="31"/>
      <c r="M106" s="31"/>
      <c r="N106" s="8"/>
      <c r="P106" s="8"/>
    </row>
    <row r="107" spans="1:21">
      <c r="A107" s="31"/>
      <c r="B107" s="31"/>
      <c r="C107" s="31"/>
      <c r="D107" s="31"/>
      <c r="E107" s="31"/>
      <c r="F107" s="31"/>
      <c r="G107" s="31"/>
      <c r="H107" s="49">
        <f>SUM(H92:H100)</f>
        <v>46433358</v>
      </c>
      <c r="I107" s="52">
        <f>ROUND(H107/$H$107*100,1)</f>
        <v>100</v>
      </c>
      <c r="J107" s="31"/>
      <c r="K107" s="31"/>
      <c r="L107" s="31"/>
      <c r="M107" s="31"/>
      <c r="N107" s="8"/>
      <c r="P107" s="8"/>
    </row>
    <row r="108" spans="1:21">
      <c r="P108" s="8"/>
      <c r="S108" s="25"/>
      <c r="U108" s="8"/>
    </row>
    <row r="109" spans="1:21">
      <c r="P109" s="8"/>
    </row>
    <row r="110" spans="1:21">
      <c r="P110" s="8"/>
    </row>
  </sheetData>
  <mergeCells count="3">
    <mergeCell ref="A1:J1"/>
    <mergeCell ref="H59:I59"/>
    <mergeCell ref="F59:G60"/>
  </mergeCells>
  <phoneticPr fontId="3"/>
  <pageMargins left="0.78740157480314965" right="0.78740157480314965" top="0.78740157480314965" bottom="0.98425196850393704" header="0.51181102362204722" footer="0.51181102362204722"/>
  <pageSetup paperSize="9" scale="99" fitToWidth="1" fitToHeight="1" orientation="portrait" usePrinterDefaults="1" r:id="rId1"/>
  <headerFooter alignWithMargins="0"/>
  <rowBreaks count="2" manualBreakCount="2">
    <brk id="53" max="9" man="1"/>
    <brk id="107" max="12" man="1"/>
  </rowBreaks>
  <colBreaks count="1" manualBreakCount="1">
    <brk id="24" max="5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33"/>
  <sheetViews>
    <sheetView view="pageBreakPreview" zoomScale="87" zoomScaleNormal="80" zoomScaleSheetLayoutView="87" workbookViewId="0">
      <selection activeCell="K33" sqref="K33"/>
    </sheetView>
  </sheetViews>
  <sheetFormatPr defaultRowHeight="12"/>
  <cols>
    <col min="1" max="1" width="14.75" style="63" customWidth="1"/>
    <col min="2" max="2" width="10.5" style="64" customWidth="1"/>
    <col min="3" max="3" width="10.5" style="65" customWidth="1"/>
    <col min="4" max="4" width="11.125" style="65" customWidth="1"/>
    <col min="5" max="5" width="10.5" style="63" customWidth="1"/>
    <col min="6" max="6" width="15.75" style="63" customWidth="1"/>
    <col min="7" max="7" width="10.5" style="64" customWidth="1"/>
    <col min="8" max="8" width="11" style="64" customWidth="1"/>
    <col min="9" max="9" width="11.125" style="64" customWidth="1"/>
    <col min="10" max="10" width="10.5" style="63" customWidth="1"/>
    <col min="11" max="11" width="10.125" style="63" bestFit="1" customWidth="1"/>
    <col min="12" max="12" width="10" style="66" bestFit="1" customWidth="1"/>
    <col min="13" max="13" width="16.25" style="67" bestFit="1" customWidth="1"/>
    <col min="14" max="16384" width="9" style="63" customWidth="1"/>
  </cols>
  <sheetData>
    <row r="1" spans="1:14" s="68" customFormat="1" ht="28.5" customHeight="1">
      <c r="A1" s="71" t="s">
        <v>134</v>
      </c>
      <c r="B1" s="71"/>
      <c r="C1" s="71"/>
      <c r="D1" s="71"/>
      <c r="E1" s="71"/>
      <c r="F1" s="71"/>
      <c r="G1" s="71"/>
      <c r="H1" s="71"/>
      <c r="I1" s="71"/>
      <c r="J1" s="71"/>
      <c r="L1" s="132"/>
      <c r="M1" s="135"/>
    </row>
    <row r="2" spans="1:14" s="68" customFormat="1" ht="10.9" customHeight="1">
      <c r="A2" s="72"/>
      <c r="B2" s="81"/>
      <c r="C2" s="88"/>
      <c r="D2" s="88"/>
      <c r="E2" s="94"/>
      <c r="G2" s="106"/>
      <c r="H2" s="113"/>
      <c r="I2" s="113"/>
      <c r="L2" s="132"/>
      <c r="M2" s="135"/>
    </row>
    <row r="3" spans="1:14" s="69" customFormat="1" ht="20.25" customHeight="1">
      <c r="A3" s="73" t="s">
        <v>62</v>
      </c>
      <c r="B3" s="82"/>
      <c r="C3" s="89"/>
      <c r="D3" s="89"/>
      <c r="G3" s="82"/>
      <c r="H3" s="82"/>
      <c r="I3" s="82"/>
      <c r="J3" s="121" t="s">
        <v>48</v>
      </c>
      <c r="L3" s="133"/>
      <c r="M3" s="136"/>
    </row>
    <row r="4" spans="1:14" s="70" customFormat="1" ht="32.25" customHeight="1">
      <c r="A4" s="74" t="s">
        <v>3</v>
      </c>
      <c r="B4" s="83" t="s">
        <v>70</v>
      </c>
      <c r="C4" s="83"/>
      <c r="D4" s="83"/>
      <c r="E4" s="83"/>
      <c r="F4" s="99" t="s">
        <v>3</v>
      </c>
      <c r="G4" s="83" t="s">
        <v>16</v>
      </c>
      <c r="H4" s="83"/>
      <c r="I4" s="83"/>
      <c r="J4" s="83"/>
      <c r="K4" s="131"/>
      <c r="L4" s="134"/>
      <c r="M4" s="137"/>
      <c r="N4" s="70"/>
    </row>
    <row r="5" spans="1:14" s="70" customFormat="1" ht="32.25" customHeight="1">
      <c r="A5" s="75"/>
      <c r="B5" s="84" t="s">
        <v>120</v>
      </c>
      <c r="C5" s="90" t="s">
        <v>136</v>
      </c>
      <c r="D5" s="91" t="s">
        <v>148</v>
      </c>
      <c r="E5" s="95" t="s">
        <v>43</v>
      </c>
      <c r="F5" s="100"/>
      <c r="G5" s="84" t="s">
        <v>120</v>
      </c>
      <c r="H5" s="84" t="s">
        <v>136</v>
      </c>
      <c r="I5" s="114" t="s">
        <v>148</v>
      </c>
      <c r="J5" s="83" t="s">
        <v>43</v>
      </c>
      <c r="K5" s="131"/>
      <c r="L5" s="134"/>
      <c r="M5" s="137"/>
      <c r="N5" s="70"/>
    </row>
    <row r="6" spans="1:14" s="70" customFormat="1" ht="32.25" customHeight="1">
      <c r="A6" s="76" t="s">
        <v>35</v>
      </c>
      <c r="B6" s="85">
        <v>14480541</v>
      </c>
      <c r="C6" s="85">
        <v>14304247</v>
      </c>
      <c r="D6" s="92">
        <v>14947230</v>
      </c>
      <c r="E6" s="96">
        <f t="shared" ref="E6:E12" si="0">ROUND(D6/$D$29*100,1)</f>
        <v>30.7</v>
      </c>
      <c r="F6" s="101" t="s">
        <v>50</v>
      </c>
      <c r="G6" s="107">
        <v>275933</v>
      </c>
      <c r="H6" s="107">
        <v>272987</v>
      </c>
      <c r="I6" s="115">
        <v>277434</v>
      </c>
      <c r="J6" s="122">
        <f t="shared" ref="J6:J18" si="1">ROUND(I6/$I$29*100,1)</f>
        <v>0.6</v>
      </c>
      <c r="K6" s="131"/>
      <c r="L6" s="131"/>
      <c r="M6" s="134"/>
      <c r="N6" s="137"/>
    </row>
    <row r="7" spans="1:14" s="70" customFormat="1" ht="32.25" customHeight="1">
      <c r="A7" s="76" t="s">
        <v>29</v>
      </c>
      <c r="B7" s="85">
        <v>468315</v>
      </c>
      <c r="C7" s="85">
        <v>477670</v>
      </c>
      <c r="D7" s="92">
        <v>501028</v>
      </c>
      <c r="E7" s="96">
        <f t="shared" si="0"/>
        <v>1</v>
      </c>
      <c r="F7" s="101" t="s">
        <v>26</v>
      </c>
      <c r="G7" s="107">
        <v>6836988</v>
      </c>
      <c r="H7" s="107">
        <v>9940439</v>
      </c>
      <c r="I7" s="115">
        <v>10687411</v>
      </c>
      <c r="J7" s="122">
        <f t="shared" si="1"/>
        <v>23</v>
      </c>
      <c r="K7" s="131"/>
      <c r="L7" s="131"/>
      <c r="M7" s="134"/>
      <c r="N7" s="137"/>
    </row>
    <row r="8" spans="1:14" s="70" customFormat="1" ht="32.25" customHeight="1">
      <c r="A8" s="76" t="s">
        <v>46</v>
      </c>
      <c r="B8" s="85">
        <v>9478</v>
      </c>
      <c r="C8" s="85">
        <v>6890</v>
      </c>
      <c r="D8" s="92">
        <v>3439</v>
      </c>
      <c r="E8" s="96">
        <f t="shared" si="0"/>
        <v>0</v>
      </c>
      <c r="F8" s="101" t="s">
        <v>5</v>
      </c>
      <c r="G8" s="107">
        <v>24480684</v>
      </c>
      <c r="H8" s="107">
        <v>16980769</v>
      </c>
      <c r="I8" s="115">
        <v>15577738</v>
      </c>
      <c r="J8" s="122">
        <f t="shared" si="1"/>
        <v>33.5</v>
      </c>
      <c r="K8" s="131"/>
      <c r="L8" s="131"/>
      <c r="M8" s="134"/>
      <c r="N8" s="137"/>
    </row>
    <row r="9" spans="1:14" s="70" customFormat="1" ht="32.25" customHeight="1">
      <c r="A9" s="76" t="s">
        <v>40</v>
      </c>
      <c r="B9" s="85">
        <v>44545</v>
      </c>
      <c r="C9" s="85">
        <v>70891</v>
      </c>
      <c r="D9" s="92">
        <v>66359</v>
      </c>
      <c r="E9" s="96">
        <f t="shared" si="0"/>
        <v>0.1</v>
      </c>
      <c r="F9" s="101" t="s">
        <v>60</v>
      </c>
      <c r="G9" s="107">
        <v>3118453</v>
      </c>
      <c r="H9" s="107">
        <v>3592695</v>
      </c>
      <c r="I9" s="115">
        <v>4168781</v>
      </c>
      <c r="J9" s="122">
        <f t="shared" si="1"/>
        <v>9</v>
      </c>
      <c r="K9" s="131"/>
      <c r="L9" s="131"/>
      <c r="M9" s="134"/>
      <c r="N9" s="137"/>
    </row>
    <row r="10" spans="1:14" s="70" customFormat="1" ht="32.25" customHeight="1">
      <c r="A10" s="77" t="s">
        <v>79</v>
      </c>
      <c r="B10" s="85">
        <v>51075</v>
      </c>
      <c r="C10" s="85">
        <v>81949</v>
      </c>
      <c r="D10" s="92">
        <v>49232</v>
      </c>
      <c r="E10" s="96">
        <f t="shared" si="0"/>
        <v>0.1</v>
      </c>
      <c r="F10" s="101" t="s">
        <v>52</v>
      </c>
      <c r="G10" s="107">
        <v>29286</v>
      </c>
      <c r="H10" s="107">
        <v>28284</v>
      </c>
      <c r="I10" s="115">
        <v>36699</v>
      </c>
      <c r="J10" s="122">
        <f t="shared" si="1"/>
        <v>0.1</v>
      </c>
      <c r="K10" s="131"/>
      <c r="L10" s="131"/>
      <c r="M10" s="134"/>
      <c r="N10" s="137"/>
    </row>
    <row r="11" spans="1:14" s="70" customFormat="1" ht="32.25" customHeight="1">
      <c r="A11" s="77" t="s">
        <v>80</v>
      </c>
      <c r="B11" s="85">
        <v>2219405</v>
      </c>
      <c r="C11" s="85">
        <v>2401680</v>
      </c>
      <c r="D11" s="92">
        <v>2459668</v>
      </c>
      <c r="E11" s="96">
        <f t="shared" si="0"/>
        <v>5.0999999999999996</v>
      </c>
      <c r="F11" s="101" t="s">
        <v>53</v>
      </c>
      <c r="G11" s="107">
        <v>1522387</v>
      </c>
      <c r="H11" s="107">
        <v>955110</v>
      </c>
      <c r="I11" s="115">
        <v>1222168</v>
      </c>
      <c r="J11" s="122">
        <f t="shared" si="1"/>
        <v>2.6</v>
      </c>
      <c r="K11" s="131"/>
      <c r="L11" s="131"/>
      <c r="M11" s="134"/>
      <c r="N11" s="137"/>
    </row>
    <row r="12" spans="1:14" s="70" customFormat="1" ht="32.25" customHeight="1">
      <c r="A12" s="76" t="s">
        <v>47</v>
      </c>
      <c r="B12" s="85">
        <v>172405</v>
      </c>
      <c r="C12" s="85">
        <v>198069</v>
      </c>
      <c r="D12" s="92">
        <v>197943</v>
      </c>
      <c r="E12" s="96">
        <f t="shared" si="0"/>
        <v>0.4</v>
      </c>
      <c r="F12" s="101" t="s">
        <v>55</v>
      </c>
      <c r="G12" s="107">
        <v>3379220</v>
      </c>
      <c r="H12" s="107">
        <v>2338794</v>
      </c>
      <c r="I12" s="115">
        <v>2278903</v>
      </c>
      <c r="J12" s="122">
        <f t="shared" si="1"/>
        <v>4.9000000000000004</v>
      </c>
      <c r="K12" s="131"/>
      <c r="L12" s="131"/>
      <c r="M12" s="134"/>
      <c r="N12" s="137"/>
    </row>
    <row r="13" spans="1:14" s="70" customFormat="1" ht="32.25" customHeight="1">
      <c r="A13" s="77" t="s">
        <v>81</v>
      </c>
      <c r="B13" s="85" t="s">
        <v>68</v>
      </c>
      <c r="C13" s="86" t="s">
        <v>68</v>
      </c>
      <c r="D13" s="93" t="s">
        <v>68</v>
      </c>
      <c r="E13" s="97" t="s">
        <v>68</v>
      </c>
      <c r="F13" s="101" t="s">
        <v>45</v>
      </c>
      <c r="G13" s="107">
        <v>3799110</v>
      </c>
      <c r="H13" s="107">
        <v>4034817</v>
      </c>
      <c r="I13" s="115">
        <v>3512804</v>
      </c>
      <c r="J13" s="122">
        <f t="shared" si="1"/>
        <v>7.6</v>
      </c>
      <c r="K13" s="131"/>
      <c r="L13" s="131"/>
      <c r="M13" s="134"/>
      <c r="N13" s="137"/>
    </row>
    <row r="14" spans="1:14" s="70" customFormat="1" ht="32.25" customHeight="1">
      <c r="A14" s="77" t="s">
        <v>115</v>
      </c>
      <c r="B14" s="85">
        <v>38673</v>
      </c>
      <c r="C14" s="85">
        <v>42832</v>
      </c>
      <c r="D14" s="92">
        <v>42180</v>
      </c>
      <c r="E14" s="96">
        <f t="shared" ref="E14:E29" si="2">ROUND(D14/$D$29*100,1)</f>
        <v>0.1</v>
      </c>
      <c r="F14" s="101" t="s">
        <v>57</v>
      </c>
      <c r="G14" s="107">
        <v>1186539</v>
      </c>
      <c r="H14" s="107">
        <v>1325656</v>
      </c>
      <c r="I14" s="115">
        <v>1213899</v>
      </c>
      <c r="J14" s="122">
        <f t="shared" si="1"/>
        <v>2.6</v>
      </c>
      <c r="K14" s="131"/>
      <c r="L14" s="131"/>
      <c r="M14" s="134"/>
      <c r="N14" s="137"/>
    </row>
    <row r="15" spans="1:14" s="70" customFormat="1" ht="32.25" customHeight="1">
      <c r="A15" s="77" t="s">
        <v>82</v>
      </c>
      <c r="B15" s="85">
        <v>114866</v>
      </c>
      <c r="C15" s="85">
        <v>309294</v>
      </c>
      <c r="D15" s="92">
        <v>110383</v>
      </c>
      <c r="E15" s="96">
        <f t="shared" si="2"/>
        <v>0.2</v>
      </c>
      <c r="F15" s="101" t="s">
        <v>0</v>
      </c>
      <c r="G15" s="107">
        <v>5571021</v>
      </c>
      <c r="H15" s="107">
        <v>3994536</v>
      </c>
      <c r="I15" s="115">
        <v>4019335</v>
      </c>
      <c r="J15" s="122">
        <f t="shared" si="1"/>
        <v>8.6999999999999993</v>
      </c>
      <c r="K15" s="131"/>
      <c r="L15" s="131"/>
      <c r="M15" s="134"/>
      <c r="N15" s="137"/>
    </row>
    <row r="16" spans="1:14" s="70" customFormat="1" ht="32.25" customHeight="1">
      <c r="A16" s="76" t="s">
        <v>36</v>
      </c>
      <c r="B16" s="85">
        <v>5737186</v>
      </c>
      <c r="C16" s="85">
        <v>6848824</v>
      </c>
      <c r="D16" s="92">
        <v>6586644</v>
      </c>
      <c r="E16" s="96">
        <f t="shared" si="2"/>
        <v>13.5</v>
      </c>
      <c r="F16" s="101" t="s">
        <v>61</v>
      </c>
      <c r="G16" s="107">
        <v>1914134</v>
      </c>
      <c r="H16" s="107">
        <v>916133</v>
      </c>
      <c r="I16" s="115">
        <v>132147</v>
      </c>
      <c r="J16" s="122">
        <f t="shared" si="1"/>
        <v>0.3</v>
      </c>
      <c r="K16" s="131"/>
      <c r="L16" s="131"/>
      <c r="M16" s="134"/>
      <c r="N16" s="137"/>
    </row>
    <row r="17" spans="1:14" s="70" customFormat="1" ht="32.25" customHeight="1">
      <c r="A17" s="77" t="s">
        <v>83</v>
      </c>
      <c r="B17" s="85">
        <v>11007</v>
      </c>
      <c r="C17" s="85">
        <v>10684</v>
      </c>
      <c r="D17" s="92">
        <v>10242</v>
      </c>
      <c r="E17" s="96">
        <f t="shared" si="2"/>
        <v>0</v>
      </c>
      <c r="F17" s="101" t="s">
        <v>63</v>
      </c>
      <c r="G17" s="107">
        <v>3318874</v>
      </c>
      <c r="H17" s="107">
        <v>3231591</v>
      </c>
      <c r="I17" s="115">
        <v>3306018</v>
      </c>
      <c r="J17" s="122">
        <f t="shared" si="1"/>
        <v>7.1</v>
      </c>
      <c r="K17" s="131"/>
      <c r="L17" s="131"/>
      <c r="M17" s="134"/>
      <c r="N17" s="137"/>
    </row>
    <row r="18" spans="1:14" s="70" customFormat="1" ht="32.25" customHeight="1">
      <c r="A18" s="77" t="s">
        <v>85</v>
      </c>
      <c r="B18" s="85">
        <v>328529</v>
      </c>
      <c r="C18" s="85">
        <v>346654</v>
      </c>
      <c r="D18" s="92">
        <v>237349</v>
      </c>
      <c r="E18" s="96">
        <f t="shared" si="2"/>
        <v>0.5</v>
      </c>
      <c r="F18" s="101" t="s">
        <v>34</v>
      </c>
      <c r="G18" s="107">
        <v>54</v>
      </c>
      <c r="H18" s="107">
        <v>21</v>
      </c>
      <c r="I18" s="115">
        <v>21</v>
      </c>
      <c r="J18" s="122">
        <f t="shared" si="1"/>
        <v>0</v>
      </c>
      <c r="K18" s="131"/>
      <c r="L18" s="131"/>
      <c r="M18" s="134"/>
      <c r="N18" s="137"/>
    </row>
    <row r="19" spans="1:14" s="70" customFormat="1" ht="32.25" customHeight="1">
      <c r="A19" s="77" t="s">
        <v>86</v>
      </c>
      <c r="B19" s="85">
        <v>720776</v>
      </c>
      <c r="C19" s="85">
        <v>737881</v>
      </c>
      <c r="D19" s="92">
        <v>811573</v>
      </c>
      <c r="E19" s="96">
        <f t="shared" si="2"/>
        <v>1.7</v>
      </c>
      <c r="F19" s="101"/>
      <c r="G19" s="108"/>
      <c r="H19" s="108"/>
      <c r="I19" s="116"/>
      <c r="J19" s="123"/>
      <c r="K19" s="131"/>
      <c r="L19" s="131"/>
      <c r="M19" s="134"/>
      <c r="N19" s="137"/>
    </row>
    <row r="20" spans="1:14" s="70" customFormat="1" ht="32.25" customHeight="1">
      <c r="A20" s="76" t="s">
        <v>9</v>
      </c>
      <c r="B20" s="85">
        <v>17671848</v>
      </c>
      <c r="C20" s="85">
        <v>9835869</v>
      </c>
      <c r="D20" s="92">
        <v>8486168</v>
      </c>
      <c r="E20" s="96">
        <f t="shared" si="2"/>
        <v>17.399999999999999</v>
      </c>
      <c r="F20" s="101"/>
      <c r="G20" s="108"/>
      <c r="H20" s="108"/>
      <c r="I20" s="116"/>
      <c r="J20" s="124"/>
      <c r="K20" s="131"/>
      <c r="L20" s="131"/>
      <c r="M20" s="134"/>
      <c r="N20" s="137"/>
    </row>
    <row r="21" spans="1:14" s="70" customFormat="1" ht="32.25" customHeight="1">
      <c r="A21" s="76" t="s">
        <v>49</v>
      </c>
      <c r="B21" s="85">
        <v>3897320</v>
      </c>
      <c r="C21" s="85">
        <v>2952085</v>
      </c>
      <c r="D21" s="92">
        <v>3260835</v>
      </c>
      <c r="E21" s="96">
        <f t="shared" si="2"/>
        <v>6.7</v>
      </c>
      <c r="F21" s="101"/>
      <c r="G21" s="109"/>
      <c r="H21" s="109"/>
      <c r="I21" s="117"/>
      <c r="J21" s="125"/>
      <c r="K21" s="131"/>
      <c r="L21" s="131"/>
      <c r="M21" s="134"/>
      <c r="N21" s="137"/>
    </row>
    <row r="22" spans="1:14" s="70" customFormat="1" ht="32.25" customHeight="1">
      <c r="A22" s="76" t="s">
        <v>51</v>
      </c>
      <c r="B22" s="85">
        <v>153363</v>
      </c>
      <c r="C22" s="85">
        <v>144397</v>
      </c>
      <c r="D22" s="92">
        <v>166814</v>
      </c>
      <c r="E22" s="96">
        <f t="shared" si="2"/>
        <v>0.3</v>
      </c>
      <c r="F22" s="101"/>
      <c r="G22" s="109"/>
      <c r="H22" s="109"/>
      <c r="I22" s="117"/>
      <c r="J22" s="125"/>
      <c r="K22" s="131"/>
      <c r="L22" s="131"/>
      <c r="M22" s="134"/>
      <c r="N22" s="137"/>
    </row>
    <row r="23" spans="1:14" s="70" customFormat="1" ht="32.25" customHeight="1">
      <c r="A23" s="76" t="s">
        <v>69</v>
      </c>
      <c r="B23" s="85">
        <v>116117</v>
      </c>
      <c r="C23" s="85">
        <v>387703</v>
      </c>
      <c r="D23" s="92">
        <v>494606</v>
      </c>
      <c r="E23" s="96">
        <f t="shared" si="2"/>
        <v>1</v>
      </c>
      <c r="F23" s="101"/>
      <c r="G23" s="109"/>
      <c r="H23" s="109"/>
      <c r="I23" s="117"/>
      <c r="J23" s="125"/>
      <c r="K23" s="131"/>
      <c r="L23" s="131"/>
      <c r="M23" s="134"/>
      <c r="N23" s="137"/>
    </row>
    <row r="24" spans="1:14" s="70" customFormat="1" ht="32.25" customHeight="1">
      <c r="A24" s="76" t="s">
        <v>23</v>
      </c>
      <c r="B24" s="85">
        <v>2200265</v>
      </c>
      <c r="C24" s="85">
        <v>1058867</v>
      </c>
      <c r="D24" s="92">
        <v>1606684</v>
      </c>
      <c r="E24" s="96">
        <f t="shared" si="2"/>
        <v>3.3</v>
      </c>
      <c r="F24" s="102"/>
      <c r="G24" s="109"/>
      <c r="H24" s="109"/>
      <c r="I24" s="117"/>
      <c r="J24" s="126"/>
      <c r="K24" s="131"/>
      <c r="L24" s="131"/>
      <c r="M24" s="134"/>
      <c r="N24" s="137"/>
    </row>
    <row r="25" spans="1:14" s="70" customFormat="1" ht="32.25" customHeight="1">
      <c r="A25" s="76" t="s">
        <v>54</v>
      </c>
      <c r="B25" s="85">
        <v>2484496</v>
      </c>
      <c r="C25" s="85">
        <v>3203848</v>
      </c>
      <c r="D25" s="92">
        <v>2641740</v>
      </c>
      <c r="E25" s="96">
        <f t="shared" si="2"/>
        <v>5.4</v>
      </c>
      <c r="F25" s="102"/>
      <c r="G25" s="109"/>
      <c r="H25" s="109"/>
      <c r="I25" s="117"/>
      <c r="J25" s="126"/>
      <c r="K25" s="131"/>
      <c r="L25" s="131"/>
      <c r="M25" s="134"/>
      <c r="N25" s="137"/>
    </row>
    <row r="26" spans="1:14" s="70" customFormat="1" ht="32.25" customHeight="1">
      <c r="A26" s="76" t="s">
        <v>38</v>
      </c>
      <c r="B26" s="85">
        <v>3024732</v>
      </c>
      <c r="C26" s="85">
        <v>2449641</v>
      </c>
      <c r="D26" s="92">
        <v>2141570</v>
      </c>
      <c r="E26" s="96">
        <f t="shared" si="2"/>
        <v>4.4000000000000004</v>
      </c>
      <c r="F26" s="102"/>
      <c r="G26" s="109"/>
      <c r="H26" s="109"/>
      <c r="I26" s="117"/>
      <c r="J26" s="126"/>
      <c r="K26" s="131"/>
      <c r="L26" s="131"/>
      <c r="M26" s="134"/>
      <c r="N26" s="137"/>
    </row>
    <row r="27" spans="1:14" s="70" customFormat="1" ht="32.25" customHeight="1">
      <c r="A27" s="76" t="s">
        <v>56</v>
      </c>
      <c r="B27" s="85">
        <v>4596600</v>
      </c>
      <c r="C27" s="85">
        <v>4196100</v>
      </c>
      <c r="D27" s="92">
        <v>3601900</v>
      </c>
      <c r="E27" s="96">
        <f t="shared" si="2"/>
        <v>7.4</v>
      </c>
      <c r="F27" s="102"/>
      <c r="G27" s="109"/>
      <c r="H27" s="109"/>
      <c r="I27" s="117"/>
      <c r="J27" s="126"/>
      <c r="K27" s="131"/>
      <c r="L27" s="131"/>
      <c r="M27" s="134"/>
      <c r="N27" s="137"/>
    </row>
    <row r="28" spans="1:14" s="70" customFormat="1" ht="32.25" customHeight="1">
      <c r="A28" s="77" t="s">
        <v>123</v>
      </c>
      <c r="B28" s="86">
        <v>94989</v>
      </c>
      <c r="C28" s="85">
        <v>187497</v>
      </c>
      <c r="D28" s="92">
        <v>231094</v>
      </c>
      <c r="E28" s="96">
        <f t="shared" si="2"/>
        <v>0.5</v>
      </c>
      <c r="F28" s="103"/>
      <c r="G28" s="110"/>
      <c r="H28" s="110"/>
      <c r="I28" s="118"/>
      <c r="J28" s="127"/>
      <c r="K28" s="131"/>
      <c r="L28" s="131"/>
      <c r="M28" s="134"/>
      <c r="N28" s="137"/>
    </row>
    <row r="29" spans="1:14" s="70" customFormat="1" ht="32.25" customHeight="1">
      <c r="A29" s="78" t="s">
        <v>58</v>
      </c>
      <c r="B29" s="87">
        <f>SUM(B6:B28)</f>
        <v>58636531</v>
      </c>
      <c r="C29" s="87">
        <f>SUM(C6:C28)</f>
        <v>50253572</v>
      </c>
      <c r="D29" s="87">
        <f>SUM(D6:D28)</f>
        <v>48654681</v>
      </c>
      <c r="E29" s="98">
        <f t="shared" si="2"/>
        <v>100</v>
      </c>
      <c r="F29" s="104" t="s">
        <v>64</v>
      </c>
      <c r="G29" s="111">
        <f>SUM(G6:G18)</f>
        <v>55432683</v>
      </c>
      <c r="H29" s="111">
        <f>SUM(H6:H18)</f>
        <v>47611832</v>
      </c>
      <c r="I29" s="119">
        <f>SUM(I6:I18)</f>
        <v>46433358</v>
      </c>
      <c r="J29" s="128">
        <v>100</v>
      </c>
      <c r="K29" s="131"/>
      <c r="L29" s="134"/>
      <c r="M29" s="137"/>
      <c r="N29" s="70"/>
    </row>
    <row r="30" spans="1:14" ht="32.25" customHeight="1">
      <c r="A30" s="79"/>
      <c r="B30" s="79"/>
      <c r="C30" s="79"/>
      <c r="D30" s="79"/>
      <c r="E30" s="79"/>
      <c r="F30" s="105" t="s">
        <v>74</v>
      </c>
      <c r="G30" s="112">
        <f>SUM(B29-G29)</f>
        <v>3203848</v>
      </c>
      <c r="H30" s="112">
        <f>SUM(C29-H29)</f>
        <v>2641740</v>
      </c>
      <c r="I30" s="120">
        <f>SUM(D29-I29)</f>
        <v>2221323</v>
      </c>
      <c r="J30" s="129"/>
    </row>
    <row r="31" spans="1:14" ht="14.85" customHeight="1">
      <c r="A31" s="80" t="s">
        <v>100</v>
      </c>
      <c r="J31" s="130"/>
    </row>
    <row r="32" spans="1:14" ht="14.85" customHeight="1">
      <c r="A32" s="80" t="s">
        <v>106</v>
      </c>
      <c r="K32" s="63">
        <v>130</v>
      </c>
    </row>
    <row r="33" spans="1:1">
      <c r="A33" s="80"/>
    </row>
  </sheetData>
  <mergeCells count="6">
    <mergeCell ref="A1:J1"/>
    <mergeCell ref="B4:E4"/>
    <mergeCell ref="G4:J4"/>
    <mergeCell ref="A30:E30"/>
    <mergeCell ref="A4:A5"/>
    <mergeCell ref="F4:F5"/>
  </mergeCells>
  <phoneticPr fontId="3"/>
  <pageMargins left="0.59055118110236215" right="0.59055118110236215" top="0.74803149606299213" bottom="0.74803149606299213" header="0.31496062992125984" footer="0.31496062992125984"/>
  <pageSetup paperSize="9" scale="79" fitToWidth="1" fitToHeight="0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F51"/>
  <sheetViews>
    <sheetView view="pageBreakPreview" zoomScale="87" zoomScaleNormal="80" zoomScaleSheetLayoutView="87" workbookViewId="0">
      <selection activeCell="W38" sqref="W38"/>
    </sheetView>
  </sheetViews>
  <sheetFormatPr defaultRowHeight="12"/>
  <cols>
    <col min="1" max="10" width="5.375" style="63" customWidth="1"/>
    <col min="11" max="12" width="5.375" style="138" customWidth="1"/>
    <col min="13" max="14" width="5.375" style="63" customWidth="1"/>
    <col min="15" max="18" width="5.375" style="65" customWidth="1"/>
    <col min="19" max="24" width="5.375" style="63" customWidth="1"/>
    <col min="25" max="25" width="6.125" style="63" hidden="1" customWidth="1"/>
    <col min="26" max="26" width="5.625" style="63" hidden="1" customWidth="1"/>
    <col min="27" max="29" width="12" style="63" hidden="1" customWidth="1"/>
    <col min="30" max="41" width="9" style="63" hidden="1" customWidth="1"/>
    <col min="42" max="57" width="10" style="63" customWidth="1"/>
    <col min="58" max="16384" width="9" style="63" customWidth="1"/>
  </cols>
  <sheetData>
    <row r="1" spans="1:58" s="68" customFormat="1" ht="28.5" customHeight="1">
      <c r="A1" s="142" t="s">
        <v>135</v>
      </c>
      <c r="B1" s="142"/>
      <c r="C1" s="142"/>
      <c r="D1" s="173"/>
      <c r="E1" s="142"/>
      <c r="F1" s="142"/>
      <c r="G1" s="142"/>
      <c r="H1" s="142"/>
      <c r="I1" s="173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AQ1" s="286"/>
      <c r="AR1" s="286"/>
      <c r="AS1" s="286"/>
      <c r="AT1" s="286"/>
      <c r="AU1" s="286"/>
      <c r="AV1" s="286"/>
      <c r="AW1" s="286"/>
      <c r="AX1" s="286"/>
      <c r="AY1" s="288"/>
      <c r="AZ1" s="288"/>
      <c r="BA1" s="288"/>
      <c r="BB1" s="288"/>
      <c r="BC1" s="265"/>
      <c r="BD1" s="265"/>
      <c r="BE1" s="265"/>
      <c r="BF1" s="265"/>
    </row>
    <row r="2" spans="1:58" s="69" customFormat="1" ht="20.25" customHeight="1">
      <c r="A2" s="143" t="s">
        <v>2</v>
      </c>
      <c r="B2" s="158"/>
      <c r="C2" s="158"/>
      <c r="D2" s="158"/>
      <c r="E2" s="158"/>
      <c r="F2" s="158"/>
      <c r="G2" s="158"/>
      <c r="H2" s="158"/>
      <c r="K2" s="212"/>
      <c r="L2" s="212"/>
      <c r="O2" s="89"/>
      <c r="P2" s="89"/>
      <c r="Q2" s="89"/>
      <c r="R2" s="89"/>
      <c r="V2" s="262" t="s">
        <v>48</v>
      </c>
      <c r="AQ2" s="286"/>
      <c r="AR2" s="286"/>
      <c r="AS2" s="286"/>
      <c r="AT2" s="286"/>
      <c r="AU2" s="286"/>
      <c r="AV2" s="286"/>
      <c r="AW2" s="286"/>
      <c r="AX2" s="286"/>
      <c r="AY2" s="288"/>
      <c r="AZ2" s="288"/>
      <c r="BA2" s="288"/>
      <c r="BB2" s="288"/>
      <c r="BC2" s="265"/>
      <c r="BD2" s="265"/>
      <c r="BE2" s="265"/>
      <c r="BF2" s="265"/>
    </row>
    <row r="3" spans="1:58" s="131" customFormat="1" ht="30" customHeight="1">
      <c r="A3" s="144" t="s">
        <v>110</v>
      </c>
      <c r="B3" s="144"/>
      <c r="C3" s="144"/>
      <c r="D3" s="144"/>
      <c r="E3" s="144"/>
      <c r="F3" s="160"/>
      <c r="G3" s="187" t="s">
        <v>122</v>
      </c>
      <c r="H3" s="199"/>
      <c r="I3" s="199"/>
      <c r="J3" s="210"/>
      <c r="K3" s="213" t="s">
        <v>10</v>
      </c>
      <c r="L3" s="217"/>
      <c r="M3" s="217"/>
      <c r="N3" s="228"/>
      <c r="O3" s="187" t="s">
        <v>138</v>
      </c>
      <c r="P3" s="199"/>
      <c r="Q3" s="199"/>
      <c r="R3" s="199"/>
      <c r="S3" s="244" t="s">
        <v>149</v>
      </c>
      <c r="T3" s="252"/>
      <c r="U3" s="252"/>
      <c r="V3" s="252"/>
      <c r="W3" s="131"/>
      <c r="X3" s="131"/>
      <c r="Y3" s="131"/>
      <c r="AA3" s="131"/>
      <c r="AB3" s="131"/>
      <c r="AC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</row>
    <row r="4" spans="1:58" s="131" customFormat="1" ht="30" customHeight="1">
      <c r="A4" s="145"/>
      <c r="B4" s="145"/>
      <c r="C4" s="145"/>
      <c r="D4" s="145"/>
      <c r="E4" s="145"/>
      <c r="F4" s="162"/>
      <c r="G4" s="188" t="s">
        <v>4</v>
      </c>
      <c r="H4" s="200"/>
      <c r="I4" s="188" t="s">
        <v>6</v>
      </c>
      <c r="J4" s="200"/>
      <c r="K4" s="188" t="s">
        <v>4</v>
      </c>
      <c r="L4" s="200"/>
      <c r="M4" s="188" t="s">
        <v>6</v>
      </c>
      <c r="N4" s="200"/>
      <c r="O4" s="232" t="s">
        <v>4</v>
      </c>
      <c r="P4" s="237"/>
      <c r="Q4" s="232" t="s">
        <v>6</v>
      </c>
      <c r="R4" s="237"/>
      <c r="S4" s="245" t="s">
        <v>4</v>
      </c>
      <c r="T4" s="253"/>
      <c r="U4" s="245" t="s">
        <v>6</v>
      </c>
      <c r="V4" s="263"/>
      <c r="W4" s="131"/>
      <c r="X4" s="131"/>
      <c r="Y4" s="131"/>
      <c r="AA4" s="131"/>
      <c r="AB4" s="131"/>
      <c r="AC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</row>
    <row r="5" spans="1:58" s="131" customFormat="1" ht="39.950000000000003" customHeight="1">
      <c r="A5" s="146" t="s">
        <v>7</v>
      </c>
      <c r="B5" s="146"/>
      <c r="C5" s="146"/>
      <c r="D5" s="146"/>
      <c r="E5" s="146"/>
      <c r="F5" s="180"/>
      <c r="G5" s="189">
        <v>10266134</v>
      </c>
      <c r="H5" s="201"/>
      <c r="I5" s="189">
        <v>10093476</v>
      </c>
      <c r="J5" s="201"/>
      <c r="K5" s="214">
        <v>10382338</v>
      </c>
      <c r="L5" s="218"/>
      <c r="M5" s="214">
        <v>10075716</v>
      </c>
      <c r="N5" s="218"/>
      <c r="O5" s="233">
        <v>10508030</v>
      </c>
      <c r="P5" s="238"/>
      <c r="Q5" s="233">
        <v>10144521</v>
      </c>
      <c r="R5" s="242"/>
      <c r="S5" s="246">
        <v>10166798</v>
      </c>
      <c r="T5" s="254"/>
      <c r="U5" s="246">
        <v>9681017</v>
      </c>
      <c r="V5" s="264"/>
      <c r="W5" s="131"/>
      <c r="X5" s="131"/>
      <c r="Y5" s="131"/>
      <c r="AA5" s="131"/>
      <c r="AB5" s="131"/>
      <c r="AC5" s="131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9"/>
      <c r="BC5" s="289"/>
      <c r="BD5" s="289"/>
      <c r="BE5" s="289"/>
      <c r="BF5" s="131"/>
    </row>
    <row r="6" spans="1:58" s="131" customFormat="1" ht="39.950000000000003" customHeight="1">
      <c r="A6" s="147" t="s">
        <v>8</v>
      </c>
      <c r="B6" s="147"/>
      <c r="C6" s="147"/>
      <c r="D6" s="147"/>
      <c r="E6" s="147"/>
      <c r="F6" s="181"/>
      <c r="G6" s="190">
        <v>2365414</v>
      </c>
      <c r="H6" s="202"/>
      <c r="I6" s="190">
        <v>2158556</v>
      </c>
      <c r="J6" s="202"/>
      <c r="K6" s="192" t="s">
        <v>68</v>
      </c>
      <c r="L6" s="204"/>
      <c r="M6" s="192" t="s">
        <v>68</v>
      </c>
      <c r="N6" s="204"/>
      <c r="O6" s="195" t="s">
        <v>68</v>
      </c>
      <c r="P6" s="207"/>
      <c r="Q6" s="195" t="s">
        <v>68</v>
      </c>
      <c r="R6" s="240"/>
      <c r="S6" s="247" t="s">
        <v>68</v>
      </c>
      <c r="T6" s="255"/>
      <c r="U6" s="247" t="s">
        <v>68</v>
      </c>
      <c r="V6" s="265"/>
      <c r="W6" s="131"/>
      <c r="X6" s="131"/>
      <c r="Y6" s="131"/>
      <c r="AA6" s="131"/>
      <c r="AB6" s="131"/>
      <c r="AC6" s="131"/>
      <c r="AP6" s="286"/>
      <c r="AQ6" s="286"/>
      <c r="AR6" s="287"/>
      <c r="AS6" s="287"/>
      <c r="AT6" s="287"/>
      <c r="AU6" s="287"/>
      <c r="AV6" s="287"/>
      <c r="AW6" s="287"/>
      <c r="AX6" s="286"/>
      <c r="AY6" s="286"/>
      <c r="AZ6" s="286"/>
      <c r="BA6" s="286"/>
      <c r="BB6" s="289"/>
      <c r="BC6" s="289"/>
      <c r="BD6" s="289"/>
      <c r="BE6" s="289"/>
      <c r="BF6" s="131"/>
    </row>
    <row r="7" spans="1:58" s="131" customFormat="1" ht="39.950000000000003" customHeight="1">
      <c r="A7" s="147" t="s">
        <v>13</v>
      </c>
      <c r="B7" s="147"/>
      <c r="C7" s="147"/>
      <c r="D7" s="147"/>
      <c r="E7" s="147"/>
      <c r="F7" s="181"/>
      <c r="G7" s="190">
        <v>13186</v>
      </c>
      <c r="H7" s="202"/>
      <c r="I7" s="190">
        <v>11844</v>
      </c>
      <c r="J7" s="202"/>
      <c r="K7" s="192">
        <v>14359</v>
      </c>
      <c r="L7" s="204"/>
      <c r="M7" s="192">
        <v>12548</v>
      </c>
      <c r="N7" s="204"/>
      <c r="O7" s="195">
        <v>12897</v>
      </c>
      <c r="P7" s="207"/>
      <c r="Q7" s="195">
        <v>11195</v>
      </c>
      <c r="R7" s="240"/>
      <c r="S7" s="247">
        <v>14633</v>
      </c>
      <c r="T7" s="255"/>
      <c r="U7" s="247">
        <v>12546</v>
      </c>
      <c r="V7" s="265"/>
      <c r="W7" s="131"/>
      <c r="X7" s="131"/>
      <c r="Y7" s="131"/>
      <c r="AA7" s="131"/>
      <c r="AB7" s="131"/>
      <c r="AC7" s="131"/>
      <c r="AP7" s="286"/>
      <c r="AQ7" s="286"/>
      <c r="AR7" s="287"/>
      <c r="AS7" s="287"/>
      <c r="AT7" s="287"/>
      <c r="AU7" s="287"/>
      <c r="AV7" s="287"/>
      <c r="AW7" s="287"/>
      <c r="AX7" s="286"/>
      <c r="AY7" s="286"/>
      <c r="AZ7" s="286"/>
      <c r="BA7" s="286"/>
      <c r="BB7" s="289"/>
      <c r="BC7" s="289"/>
      <c r="BD7" s="289"/>
      <c r="BE7" s="289"/>
      <c r="BF7" s="131"/>
    </row>
    <row r="8" spans="1:58" s="131" customFormat="1" ht="39.950000000000003" customHeight="1">
      <c r="A8" s="147" t="s">
        <v>12</v>
      </c>
      <c r="B8" s="147"/>
      <c r="C8" s="147"/>
      <c r="D8" s="147"/>
      <c r="E8" s="147"/>
      <c r="F8" s="181"/>
      <c r="G8" s="190">
        <v>218894</v>
      </c>
      <c r="H8" s="202"/>
      <c r="I8" s="190">
        <v>214884</v>
      </c>
      <c r="J8" s="202"/>
      <c r="K8" s="192" t="s">
        <v>68</v>
      </c>
      <c r="L8" s="204"/>
      <c r="M8" s="192" t="s">
        <v>68</v>
      </c>
      <c r="N8" s="204"/>
      <c r="O8" s="195" t="s">
        <v>68</v>
      </c>
      <c r="P8" s="207"/>
      <c r="Q8" s="195" t="s">
        <v>68</v>
      </c>
      <c r="R8" s="240"/>
      <c r="S8" s="247" t="s">
        <v>68</v>
      </c>
      <c r="T8" s="255"/>
      <c r="U8" s="247" t="s">
        <v>68</v>
      </c>
      <c r="V8" s="265"/>
      <c r="W8" s="131"/>
      <c r="X8" s="131"/>
      <c r="Y8" s="131"/>
      <c r="AA8" s="131"/>
      <c r="AB8" s="131"/>
      <c r="AC8" s="131"/>
      <c r="AP8" s="286"/>
      <c r="AQ8" s="286"/>
      <c r="AR8" s="287"/>
      <c r="AS8" s="287"/>
      <c r="AT8" s="287"/>
      <c r="AU8" s="287"/>
      <c r="AV8" s="287"/>
      <c r="AW8" s="287"/>
      <c r="AX8" s="286"/>
      <c r="AY8" s="286"/>
      <c r="AZ8" s="286"/>
      <c r="BA8" s="286"/>
      <c r="BB8" s="289"/>
      <c r="BC8" s="289"/>
      <c r="BD8" s="289"/>
      <c r="BE8" s="289"/>
      <c r="BF8" s="131"/>
    </row>
    <row r="9" spans="1:58" s="131" customFormat="1" ht="39.950000000000003" customHeight="1">
      <c r="A9" s="147" t="s">
        <v>102</v>
      </c>
      <c r="B9" s="147"/>
      <c r="C9" s="147"/>
      <c r="D9" s="147"/>
      <c r="E9" s="147"/>
      <c r="F9" s="181"/>
      <c r="G9" s="191">
        <v>8183049</v>
      </c>
      <c r="H9" s="203"/>
      <c r="I9" s="191">
        <v>8012546</v>
      </c>
      <c r="J9" s="203"/>
      <c r="K9" s="192">
        <v>8335373</v>
      </c>
      <c r="L9" s="204"/>
      <c r="M9" s="192">
        <v>8187161</v>
      </c>
      <c r="N9" s="204"/>
      <c r="O9" s="195">
        <v>8425942</v>
      </c>
      <c r="P9" s="207"/>
      <c r="Q9" s="195">
        <v>8236038</v>
      </c>
      <c r="R9" s="240"/>
      <c r="S9" s="247">
        <v>8474030</v>
      </c>
      <c r="T9" s="255"/>
      <c r="U9" s="247">
        <v>7982581</v>
      </c>
      <c r="V9" s="265"/>
      <c r="W9" s="131"/>
      <c r="X9" s="131"/>
      <c r="Y9" s="131"/>
      <c r="AA9" s="131"/>
      <c r="AB9" s="131"/>
      <c r="AC9" s="131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  <c r="BB9" s="289"/>
      <c r="BC9" s="289"/>
      <c r="BD9" s="289"/>
      <c r="BE9" s="289"/>
      <c r="BF9" s="131"/>
    </row>
    <row r="10" spans="1:58" s="131" customFormat="1" ht="39.950000000000003" customHeight="1">
      <c r="A10" s="147" t="s">
        <v>104</v>
      </c>
      <c r="B10" s="147"/>
      <c r="C10" s="147"/>
      <c r="D10" s="147"/>
      <c r="E10" s="147"/>
      <c r="F10" s="181"/>
      <c r="G10" s="191">
        <v>1111675</v>
      </c>
      <c r="H10" s="203"/>
      <c r="I10" s="191">
        <v>1096584</v>
      </c>
      <c r="J10" s="203"/>
      <c r="K10" s="192">
        <v>1146408</v>
      </c>
      <c r="L10" s="204"/>
      <c r="M10" s="192">
        <v>1136974</v>
      </c>
      <c r="N10" s="204"/>
      <c r="O10" s="195">
        <v>1159958</v>
      </c>
      <c r="P10" s="207"/>
      <c r="Q10" s="195">
        <v>1153444</v>
      </c>
      <c r="R10" s="240"/>
      <c r="S10" s="247">
        <v>1226215</v>
      </c>
      <c r="T10" s="255"/>
      <c r="U10" s="247">
        <v>1206689</v>
      </c>
      <c r="V10" s="265"/>
      <c r="W10" s="131"/>
      <c r="X10" s="131"/>
      <c r="Y10" s="131"/>
      <c r="AA10" s="131"/>
      <c r="AB10" s="131"/>
      <c r="AC10" s="131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9"/>
      <c r="BC10" s="289"/>
      <c r="BD10" s="289"/>
      <c r="BE10" s="289"/>
      <c r="BF10" s="131"/>
    </row>
    <row r="11" spans="1:58" s="131" customFormat="1" ht="39.950000000000003" customHeight="1">
      <c r="A11" s="147" t="s">
        <v>67</v>
      </c>
      <c r="B11" s="147"/>
      <c r="C11" s="147"/>
      <c r="D11" s="147"/>
      <c r="E11" s="147"/>
      <c r="F11" s="181"/>
      <c r="G11" s="192">
        <v>529</v>
      </c>
      <c r="H11" s="204"/>
      <c r="I11" s="192">
        <v>215</v>
      </c>
      <c r="J11" s="204"/>
      <c r="K11" s="192">
        <v>6507</v>
      </c>
      <c r="L11" s="204"/>
      <c r="M11" s="192">
        <v>3838</v>
      </c>
      <c r="N11" s="204"/>
      <c r="O11" s="195">
        <v>2670</v>
      </c>
      <c r="P11" s="207"/>
      <c r="Q11" s="195">
        <v>2602</v>
      </c>
      <c r="R11" s="240"/>
      <c r="S11" s="247">
        <v>349</v>
      </c>
      <c r="T11" s="255"/>
      <c r="U11" s="247">
        <v>200</v>
      </c>
      <c r="V11" s="265"/>
      <c r="W11" s="131"/>
      <c r="X11" s="131"/>
      <c r="Y11" s="131"/>
      <c r="AA11" s="131"/>
      <c r="AB11" s="131"/>
      <c r="AC11" s="131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9"/>
      <c r="BC11" s="289"/>
      <c r="BD11" s="289"/>
      <c r="BE11" s="289"/>
      <c r="BF11" s="131"/>
    </row>
    <row r="12" spans="1:58" ht="39.950000000000003" customHeight="1">
      <c r="A12" s="147" t="s">
        <v>11</v>
      </c>
      <c r="B12" s="147"/>
      <c r="C12" s="147"/>
      <c r="D12" s="147"/>
      <c r="E12" s="147"/>
      <c r="F12" s="181"/>
      <c r="G12" s="192">
        <v>796</v>
      </c>
      <c r="H12" s="204"/>
      <c r="I12" s="192">
        <v>506</v>
      </c>
      <c r="J12" s="204"/>
      <c r="K12" s="192">
        <v>4639</v>
      </c>
      <c r="L12" s="204"/>
      <c r="M12" s="192">
        <v>3975</v>
      </c>
      <c r="N12" s="204"/>
      <c r="O12" s="195">
        <v>665</v>
      </c>
      <c r="P12" s="207"/>
      <c r="Q12" s="195">
        <v>483</v>
      </c>
      <c r="R12" s="240"/>
      <c r="S12" s="247">
        <v>1448</v>
      </c>
      <c r="T12" s="255"/>
      <c r="U12" s="247">
        <v>884</v>
      </c>
      <c r="V12" s="265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6"/>
      <c r="BB12" s="289"/>
      <c r="BC12" s="289"/>
      <c r="BD12" s="289"/>
      <c r="BE12" s="289"/>
      <c r="BF12" s="277"/>
    </row>
    <row r="13" spans="1:58" ht="39.950000000000003" customHeight="1">
      <c r="A13" s="148" t="s">
        <v>131</v>
      </c>
      <c r="B13" s="148"/>
      <c r="C13" s="148"/>
      <c r="D13" s="148"/>
      <c r="E13" s="148"/>
      <c r="F13" s="182"/>
      <c r="G13" s="193">
        <v>22159677</v>
      </c>
      <c r="H13" s="205"/>
      <c r="I13" s="193">
        <v>21588611</v>
      </c>
      <c r="J13" s="205"/>
      <c r="K13" s="215">
        <v>19889624</v>
      </c>
      <c r="L13" s="219"/>
      <c r="M13" s="215">
        <v>19420212</v>
      </c>
      <c r="N13" s="219"/>
      <c r="O13" s="234">
        <v>20110162</v>
      </c>
      <c r="P13" s="239"/>
      <c r="Q13" s="234">
        <v>19548283</v>
      </c>
      <c r="R13" s="243"/>
      <c r="S13" s="248">
        <v>19883473</v>
      </c>
      <c r="T13" s="256"/>
      <c r="U13" s="248">
        <v>18883917</v>
      </c>
      <c r="V13" s="26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9"/>
      <c r="BC13" s="289"/>
      <c r="BD13" s="289"/>
      <c r="BE13" s="289"/>
      <c r="BF13" s="277"/>
    </row>
    <row r="14" spans="1:58" ht="39.950000000000003" customHeight="1">
      <c r="A14" s="149" t="s">
        <v>92</v>
      </c>
      <c r="B14" s="149"/>
      <c r="C14" s="149"/>
      <c r="D14" s="149"/>
      <c r="E14" s="149"/>
      <c r="F14" s="183"/>
      <c r="G14" s="194">
        <v>2090883</v>
      </c>
      <c r="H14" s="206"/>
      <c r="I14" s="194">
        <v>2569979</v>
      </c>
      <c r="J14" s="206"/>
      <c r="K14" s="194">
        <v>2494730</v>
      </c>
      <c r="L14" s="206"/>
      <c r="M14" s="223">
        <v>2820515</v>
      </c>
      <c r="N14" s="229"/>
      <c r="O14" s="235">
        <v>2418020</v>
      </c>
      <c r="P14" s="206"/>
      <c r="Q14" s="194">
        <v>2858646</v>
      </c>
      <c r="R14" s="235"/>
      <c r="S14" s="249">
        <v>2659829</v>
      </c>
      <c r="T14" s="257"/>
      <c r="U14" s="249">
        <v>3123303</v>
      </c>
      <c r="V14" s="267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9"/>
      <c r="BC14" s="289"/>
      <c r="BD14" s="289"/>
      <c r="BE14" s="289"/>
      <c r="BF14" s="277"/>
    </row>
    <row r="15" spans="1:58" ht="39.950000000000003" customHeight="1">
      <c r="A15" s="147" t="s">
        <v>128</v>
      </c>
      <c r="B15" s="147"/>
      <c r="C15" s="147"/>
      <c r="D15" s="147"/>
      <c r="E15" s="147"/>
      <c r="F15" s="181"/>
      <c r="G15" s="195">
        <v>1565567</v>
      </c>
      <c r="H15" s="207"/>
      <c r="I15" s="195">
        <v>1348869</v>
      </c>
      <c r="J15" s="207"/>
      <c r="K15" s="195">
        <v>1597394</v>
      </c>
      <c r="L15" s="207"/>
      <c r="M15" s="195">
        <v>1281792</v>
      </c>
      <c r="N15" s="207"/>
      <c r="O15" s="195">
        <v>1613177</v>
      </c>
      <c r="P15" s="207"/>
      <c r="Q15" s="240">
        <v>1296829</v>
      </c>
      <c r="R15" s="240"/>
      <c r="S15" s="250">
        <v>1678527</v>
      </c>
      <c r="T15" s="258"/>
      <c r="U15" s="260">
        <v>1373928</v>
      </c>
      <c r="V15" s="260"/>
      <c r="AP15" s="286"/>
      <c r="AQ15" s="286"/>
      <c r="AR15" s="286"/>
      <c r="AS15" s="286"/>
      <c r="AT15" s="286"/>
      <c r="AU15" s="286"/>
      <c r="AV15" s="286"/>
      <c r="AW15" s="286"/>
      <c r="AX15" s="286"/>
      <c r="AY15" s="286"/>
      <c r="AZ15" s="286"/>
      <c r="BA15" s="286"/>
      <c r="BB15" s="289"/>
      <c r="BC15" s="289"/>
      <c r="BD15" s="289"/>
      <c r="BE15" s="289"/>
      <c r="BF15" s="277"/>
    </row>
    <row r="16" spans="1:58" ht="39.950000000000003" customHeight="1">
      <c r="A16" s="147" t="s">
        <v>129</v>
      </c>
      <c r="B16" s="147"/>
      <c r="C16" s="147"/>
      <c r="D16" s="147"/>
      <c r="E16" s="147"/>
      <c r="F16" s="181"/>
      <c r="G16" s="195">
        <v>525316</v>
      </c>
      <c r="H16" s="207"/>
      <c r="I16" s="195">
        <v>1221110</v>
      </c>
      <c r="J16" s="207"/>
      <c r="K16" s="195">
        <v>897336</v>
      </c>
      <c r="L16" s="207"/>
      <c r="M16" s="195">
        <v>1538723</v>
      </c>
      <c r="N16" s="207"/>
      <c r="O16" s="195">
        <v>804843</v>
      </c>
      <c r="P16" s="207"/>
      <c r="Q16" s="240">
        <v>1561817</v>
      </c>
      <c r="R16" s="240"/>
      <c r="S16" s="250">
        <v>981302</v>
      </c>
      <c r="T16" s="258"/>
      <c r="U16" s="260">
        <v>1749375</v>
      </c>
      <c r="V16" s="260"/>
      <c r="AP16" s="286"/>
      <c r="AQ16" s="286"/>
      <c r="AR16" s="286"/>
      <c r="AS16" s="286"/>
      <c r="AT16" s="286"/>
      <c r="AU16" s="286"/>
      <c r="AV16" s="286"/>
      <c r="AW16" s="286"/>
      <c r="AX16" s="286"/>
      <c r="AY16" s="286"/>
      <c r="AZ16" s="286"/>
      <c r="BA16" s="286"/>
      <c r="BB16" s="289"/>
      <c r="BC16" s="289"/>
      <c r="BD16" s="289"/>
      <c r="BE16" s="289"/>
      <c r="BF16" s="277"/>
    </row>
    <row r="17" spans="1:58" ht="39.950000000000003" customHeight="1">
      <c r="A17" s="131" t="s">
        <v>127</v>
      </c>
      <c r="B17" s="131"/>
      <c r="C17" s="131"/>
      <c r="D17" s="131"/>
      <c r="E17" s="131"/>
      <c r="F17" s="184"/>
      <c r="G17" s="195" t="s">
        <v>68</v>
      </c>
      <c r="H17" s="207"/>
      <c r="I17" s="195" t="s">
        <v>68</v>
      </c>
      <c r="J17" s="207"/>
      <c r="K17" s="195">
        <v>3873529</v>
      </c>
      <c r="L17" s="207"/>
      <c r="M17" s="195">
        <v>4342794</v>
      </c>
      <c r="N17" s="207"/>
      <c r="O17" s="195">
        <v>3317523</v>
      </c>
      <c r="P17" s="207"/>
      <c r="Q17" s="240">
        <v>3609965</v>
      </c>
      <c r="R17" s="240"/>
      <c r="S17" s="250">
        <v>3301913</v>
      </c>
      <c r="T17" s="258"/>
      <c r="U17" s="260">
        <v>3765680</v>
      </c>
      <c r="V17" s="260"/>
      <c r="AP17" s="286"/>
      <c r="AQ17" s="286"/>
      <c r="AR17" s="286"/>
      <c r="AS17" s="286"/>
      <c r="AT17" s="286"/>
      <c r="AU17" s="286"/>
      <c r="AV17" s="286"/>
      <c r="AW17" s="286"/>
      <c r="AX17" s="286"/>
      <c r="AY17" s="286"/>
      <c r="AZ17" s="286"/>
      <c r="BA17" s="286"/>
      <c r="BB17" s="289"/>
      <c r="BC17" s="289"/>
      <c r="BD17" s="289"/>
      <c r="BE17" s="289"/>
      <c r="BF17" s="277"/>
    </row>
    <row r="18" spans="1:58" ht="39.950000000000003" customHeight="1">
      <c r="A18" s="147" t="s">
        <v>130</v>
      </c>
      <c r="B18" s="147"/>
      <c r="C18" s="147"/>
      <c r="D18" s="147"/>
      <c r="E18" s="147"/>
      <c r="F18" s="181"/>
      <c r="G18" s="195" t="s">
        <v>68</v>
      </c>
      <c r="H18" s="207"/>
      <c r="I18" s="195" t="s">
        <v>68</v>
      </c>
      <c r="J18" s="207"/>
      <c r="K18" s="195">
        <v>2711534</v>
      </c>
      <c r="L18" s="207"/>
      <c r="M18" s="195">
        <v>2065887</v>
      </c>
      <c r="N18" s="207"/>
      <c r="O18" s="195">
        <v>2686861</v>
      </c>
      <c r="P18" s="207"/>
      <c r="Q18" s="240">
        <v>2091113</v>
      </c>
      <c r="R18" s="240"/>
      <c r="S18" s="250">
        <v>2714173</v>
      </c>
      <c r="T18" s="258"/>
      <c r="U18" s="260">
        <v>2164884</v>
      </c>
      <c r="V18" s="260"/>
      <c r="AP18" s="286"/>
      <c r="AQ18" s="286"/>
      <c r="AR18" s="286"/>
      <c r="AS18" s="286"/>
      <c r="AT18" s="286"/>
      <c r="AU18" s="286"/>
      <c r="AV18" s="286"/>
      <c r="AW18" s="286"/>
      <c r="AX18" s="286"/>
      <c r="AY18" s="286"/>
      <c r="AZ18" s="286"/>
      <c r="BA18" s="286"/>
      <c r="BB18" s="289"/>
      <c r="BC18" s="289"/>
      <c r="BD18" s="289"/>
      <c r="BE18" s="289"/>
      <c r="BF18" s="277"/>
    </row>
    <row r="19" spans="1:58" ht="39.950000000000003" customHeight="1">
      <c r="A19" s="147" t="s">
        <v>129</v>
      </c>
      <c r="B19" s="147"/>
      <c r="C19" s="147"/>
      <c r="D19" s="147"/>
      <c r="E19" s="147"/>
      <c r="F19" s="147"/>
      <c r="G19" s="195" t="s">
        <v>68</v>
      </c>
      <c r="H19" s="207"/>
      <c r="I19" s="195" t="s">
        <v>68</v>
      </c>
      <c r="J19" s="207"/>
      <c r="K19" s="195">
        <v>1161995</v>
      </c>
      <c r="L19" s="207"/>
      <c r="M19" s="195">
        <v>2276907</v>
      </c>
      <c r="N19" s="207"/>
      <c r="O19" s="195">
        <v>630662</v>
      </c>
      <c r="P19" s="207"/>
      <c r="Q19" s="240">
        <v>1518852</v>
      </c>
      <c r="R19" s="240"/>
      <c r="S19" s="250">
        <v>587740</v>
      </c>
      <c r="T19" s="258"/>
      <c r="U19" s="260">
        <v>1600796</v>
      </c>
      <c r="V19" s="260"/>
      <c r="AP19" s="286"/>
      <c r="AQ19" s="286"/>
      <c r="AR19" s="286"/>
      <c r="AS19" s="286"/>
      <c r="AT19" s="286"/>
      <c r="AU19" s="286"/>
      <c r="AV19" s="286"/>
      <c r="AW19" s="286"/>
      <c r="AX19" s="286"/>
      <c r="AY19" s="286"/>
      <c r="AZ19" s="286"/>
      <c r="BA19" s="286"/>
      <c r="BB19" s="289"/>
      <c r="BC19" s="289"/>
      <c r="BD19" s="289"/>
      <c r="BE19" s="289"/>
      <c r="BF19" s="277"/>
    </row>
    <row r="20" spans="1:58" ht="39.950000000000003" customHeight="1">
      <c r="A20" s="150" t="s">
        <v>30</v>
      </c>
      <c r="B20" s="150"/>
      <c r="C20" s="150"/>
      <c r="D20" s="150"/>
      <c r="E20" s="150"/>
      <c r="F20" s="185"/>
      <c r="G20" s="196">
        <v>2090883</v>
      </c>
      <c r="H20" s="208"/>
      <c r="I20" s="196">
        <v>2569979</v>
      </c>
      <c r="J20" s="208"/>
      <c r="K20" s="196">
        <v>6368259</v>
      </c>
      <c r="L20" s="208"/>
      <c r="M20" s="196">
        <v>7163309</v>
      </c>
      <c r="N20" s="208"/>
      <c r="O20" s="196">
        <v>5735543</v>
      </c>
      <c r="P20" s="208"/>
      <c r="Q20" s="241">
        <v>6468611</v>
      </c>
      <c r="R20" s="241"/>
      <c r="S20" s="251">
        <v>5961742</v>
      </c>
      <c r="T20" s="259"/>
      <c r="U20" s="261">
        <v>6888983</v>
      </c>
      <c r="V20" s="261"/>
      <c r="AP20" s="286"/>
      <c r="AQ20" s="286"/>
      <c r="AR20" s="286"/>
      <c r="AS20" s="286"/>
      <c r="AT20" s="286"/>
      <c r="AU20" s="286"/>
      <c r="AV20" s="286"/>
      <c r="AW20" s="286"/>
      <c r="AX20" s="286"/>
      <c r="AY20" s="286"/>
      <c r="AZ20" s="286"/>
      <c r="BA20" s="286"/>
      <c r="BB20" s="289"/>
      <c r="BC20" s="289"/>
      <c r="BD20" s="289"/>
      <c r="BE20" s="289"/>
      <c r="BF20" s="277"/>
    </row>
    <row r="21" spans="1:58" s="70" customFormat="1" ht="14.85" customHeight="1">
      <c r="A21" s="151" t="s">
        <v>126</v>
      </c>
      <c r="B21" s="140"/>
      <c r="C21" s="140"/>
      <c r="D21" s="70"/>
      <c r="E21" s="70"/>
      <c r="F21" s="70"/>
      <c r="G21" s="197"/>
      <c r="H21" s="197"/>
      <c r="I21" s="197"/>
      <c r="J21" s="70"/>
      <c r="K21" s="130"/>
      <c r="L21" s="130"/>
      <c r="M21" s="70"/>
      <c r="N21" s="70"/>
      <c r="O21" s="236"/>
      <c r="P21" s="236"/>
      <c r="Q21" s="236"/>
      <c r="R21" s="236"/>
      <c r="S21" s="70"/>
      <c r="T21" s="70"/>
      <c r="U21" s="70"/>
      <c r="V21" s="70"/>
      <c r="W21" s="70"/>
      <c r="X21" s="70"/>
      <c r="Y21" s="70"/>
      <c r="AA21" s="70"/>
      <c r="AB21" s="70"/>
      <c r="AC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</row>
    <row r="22" spans="1:58" s="70" customFormat="1" ht="14.85" customHeight="1">
      <c r="A22" s="151" t="s">
        <v>121</v>
      </c>
      <c r="B22" s="140"/>
      <c r="C22" s="140"/>
      <c r="D22" s="70"/>
      <c r="E22" s="70"/>
      <c r="F22" s="70"/>
      <c r="G22" s="70"/>
      <c r="H22" s="70"/>
      <c r="I22" s="70"/>
      <c r="J22" s="70"/>
      <c r="K22" s="130"/>
      <c r="L22" s="130"/>
      <c r="M22" s="70"/>
      <c r="N22" s="70"/>
      <c r="O22" s="236"/>
      <c r="P22" s="236"/>
      <c r="Q22" s="236"/>
      <c r="R22" s="236"/>
      <c r="S22" s="70"/>
      <c r="T22" s="70"/>
      <c r="U22" s="70"/>
      <c r="V22" s="70"/>
      <c r="W22" s="70"/>
      <c r="X22" s="70"/>
      <c r="Y22" s="70"/>
      <c r="AA22" s="70"/>
      <c r="AB22" s="70"/>
      <c r="AC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</row>
    <row r="23" spans="1:58" s="70" customFormat="1" ht="18.75" customHeight="1">
      <c r="A23" s="151"/>
      <c r="B23" s="140"/>
      <c r="C23" s="140"/>
      <c r="D23" s="70"/>
      <c r="E23" s="70"/>
      <c r="F23" s="70"/>
      <c r="G23" s="70"/>
      <c r="H23" s="70"/>
      <c r="I23" s="70"/>
      <c r="J23" s="70"/>
      <c r="K23" s="130"/>
      <c r="L23" s="130"/>
      <c r="M23" s="70"/>
      <c r="N23" s="70"/>
      <c r="O23" s="236"/>
      <c r="P23" s="236"/>
      <c r="Q23" s="236"/>
      <c r="R23" s="236"/>
      <c r="S23" s="70"/>
      <c r="T23" s="70"/>
      <c r="U23" s="70"/>
      <c r="V23" s="70"/>
      <c r="W23" s="70"/>
      <c r="X23" s="70"/>
      <c r="Y23" s="70"/>
      <c r="AA23" s="70"/>
      <c r="AB23" s="70"/>
      <c r="AC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</row>
    <row r="24" spans="1:58" s="70" customFormat="1" ht="18.75" customHeight="1">
      <c r="A24" s="151"/>
      <c r="B24" s="140"/>
      <c r="C24" s="140"/>
      <c r="D24" s="70"/>
      <c r="E24" s="70"/>
      <c r="F24" s="70"/>
      <c r="G24" s="70"/>
      <c r="H24" s="70"/>
      <c r="I24" s="70"/>
      <c r="J24" s="70"/>
      <c r="K24" s="130"/>
      <c r="L24" s="130"/>
      <c r="M24" s="70"/>
      <c r="N24" s="70"/>
      <c r="O24" s="236"/>
      <c r="P24" s="236"/>
      <c r="Q24" s="236"/>
      <c r="R24" s="236"/>
      <c r="S24" s="70"/>
      <c r="T24" s="70"/>
      <c r="U24" s="70"/>
      <c r="V24" s="70"/>
      <c r="W24" s="70"/>
      <c r="X24" s="70"/>
      <c r="Y24" s="70"/>
      <c r="AA24" s="70"/>
      <c r="AB24" s="70"/>
      <c r="AC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</row>
    <row r="25" spans="1:58" s="70" customFormat="1" ht="18.75" customHeight="1">
      <c r="A25" s="151"/>
      <c r="B25" s="140"/>
      <c r="C25" s="140"/>
      <c r="D25" s="70"/>
      <c r="E25" s="70"/>
      <c r="F25" s="70"/>
      <c r="G25" s="70"/>
      <c r="H25" s="70"/>
      <c r="I25" s="70"/>
      <c r="J25" s="70"/>
      <c r="K25" s="130"/>
      <c r="L25" s="130"/>
      <c r="M25" s="70"/>
      <c r="N25" s="70"/>
      <c r="O25" s="236"/>
      <c r="P25" s="236"/>
      <c r="Q25" s="236"/>
      <c r="R25" s="236"/>
      <c r="S25" s="70"/>
      <c r="T25" s="70"/>
      <c r="U25" s="70"/>
      <c r="V25" s="70"/>
      <c r="W25" s="70"/>
      <c r="X25" s="70"/>
      <c r="Y25" s="70"/>
      <c r="AA25" s="70"/>
      <c r="AB25" s="70"/>
      <c r="AC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</row>
    <row r="26" spans="1:58" s="139" customFormat="1" ht="28.5" customHeight="1">
      <c r="A26" s="142" t="s">
        <v>133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272"/>
      <c r="X26" s="272"/>
    </row>
    <row r="27" spans="1:58" ht="16.5" customHeight="1">
      <c r="A27" s="152" t="s">
        <v>2</v>
      </c>
      <c r="B27" s="152"/>
      <c r="C27" s="140"/>
      <c r="D27" s="140"/>
      <c r="E27" s="140"/>
      <c r="F27" s="140"/>
      <c r="G27" s="140"/>
      <c r="H27" s="140"/>
      <c r="I27" s="140"/>
      <c r="J27" s="140"/>
      <c r="K27" s="140"/>
      <c r="L27" s="63"/>
      <c r="V27" s="262" t="s">
        <v>48</v>
      </c>
    </row>
    <row r="28" spans="1:58" s="140" customFormat="1" ht="23.1" customHeight="1">
      <c r="A28" s="144" t="s">
        <v>111</v>
      </c>
      <c r="B28" s="160"/>
      <c r="C28" s="165" t="s">
        <v>109</v>
      </c>
      <c r="D28" s="174"/>
      <c r="E28" s="174"/>
      <c r="F28" s="174"/>
      <c r="G28" s="174"/>
      <c r="H28" s="174"/>
      <c r="I28" s="174"/>
      <c r="J28" s="174"/>
      <c r="K28" s="174"/>
      <c r="L28" s="220"/>
      <c r="M28" s="165" t="s">
        <v>77</v>
      </c>
      <c r="N28" s="174"/>
      <c r="O28" s="174"/>
      <c r="P28" s="174"/>
      <c r="Q28" s="174"/>
      <c r="R28" s="174"/>
      <c r="S28" s="174"/>
      <c r="T28" s="174"/>
      <c r="U28" s="174"/>
      <c r="V28" s="174"/>
      <c r="W28" s="273"/>
      <c r="X28" s="273"/>
      <c r="Y28" s="278"/>
      <c r="AA28" s="281"/>
      <c r="AB28" s="281" t="s">
        <v>6</v>
      </c>
      <c r="AC28" s="281"/>
    </row>
    <row r="29" spans="1:58" s="131" customFormat="1" ht="23.1" customHeight="1">
      <c r="A29" s="153"/>
      <c r="B29" s="161"/>
      <c r="C29" s="166" t="s">
        <v>65</v>
      </c>
      <c r="D29" s="166"/>
      <c r="E29" s="166"/>
      <c r="F29" s="166"/>
      <c r="G29" s="198" t="s">
        <v>66</v>
      </c>
      <c r="H29" s="209"/>
      <c r="I29" s="209"/>
      <c r="J29" s="209"/>
      <c r="K29" s="209"/>
      <c r="L29" s="221"/>
      <c r="M29" s="224" t="s">
        <v>65</v>
      </c>
      <c r="N29" s="224"/>
      <c r="O29" s="224"/>
      <c r="P29" s="224"/>
      <c r="Q29" s="198" t="s">
        <v>66</v>
      </c>
      <c r="R29" s="209"/>
      <c r="S29" s="209"/>
      <c r="T29" s="209"/>
      <c r="U29" s="209"/>
      <c r="V29" s="209"/>
      <c r="W29" s="274"/>
      <c r="X29" s="274"/>
      <c r="Y29" s="278"/>
      <c r="AA29" s="282" t="s">
        <v>117</v>
      </c>
      <c r="AB29" s="282" t="s">
        <v>116</v>
      </c>
      <c r="AC29" s="282" t="s">
        <v>117</v>
      </c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</row>
    <row r="30" spans="1:58" s="131" customFormat="1" ht="23.1" customHeight="1">
      <c r="A30" s="145"/>
      <c r="B30" s="162"/>
      <c r="C30" s="167" t="s">
        <v>24</v>
      </c>
      <c r="D30" s="167"/>
      <c r="E30" s="167" t="s">
        <v>59</v>
      </c>
      <c r="F30" s="167"/>
      <c r="G30" s="167" t="s">
        <v>32</v>
      </c>
      <c r="H30" s="167"/>
      <c r="I30" s="167" t="s">
        <v>24</v>
      </c>
      <c r="J30" s="167"/>
      <c r="K30" s="216" t="s">
        <v>59</v>
      </c>
      <c r="L30" s="222"/>
      <c r="M30" s="225" t="s">
        <v>24</v>
      </c>
      <c r="N30" s="225"/>
      <c r="O30" s="225" t="s">
        <v>59</v>
      </c>
      <c r="P30" s="225"/>
      <c r="Q30" s="167" t="s">
        <v>32</v>
      </c>
      <c r="R30" s="167"/>
      <c r="S30" s="167" t="s">
        <v>24</v>
      </c>
      <c r="T30" s="167"/>
      <c r="U30" s="216" t="s">
        <v>59</v>
      </c>
      <c r="V30" s="268"/>
      <c r="W30" s="153"/>
      <c r="X30" s="153"/>
      <c r="Y30" s="278"/>
      <c r="AA30" s="283">
        <v>10382338143</v>
      </c>
      <c r="AB30" s="283">
        <v>10343101000</v>
      </c>
      <c r="AC30" s="283">
        <v>10075716298</v>
      </c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</row>
    <row r="31" spans="1:58" s="131" customFormat="1" ht="32.25" customHeight="1">
      <c r="A31" s="153" t="s">
        <v>108</v>
      </c>
      <c r="B31" s="161"/>
      <c r="C31" s="168">
        <v>39458955</v>
      </c>
      <c r="D31" s="175"/>
      <c r="E31" s="168">
        <v>23329345</v>
      </c>
      <c r="F31" s="175"/>
      <c r="G31" s="168">
        <v>61339347</v>
      </c>
      <c r="H31" s="175"/>
      <c r="I31" s="168">
        <v>38407950</v>
      </c>
      <c r="J31" s="175"/>
      <c r="K31" s="168">
        <v>22931396</v>
      </c>
      <c r="L31" s="175"/>
      <c r="M31" s="226">
        <v>39458955</v>
      </c>
      <c r="N31" s="230"/>
      <c r="O31" s="226">
        <v>23329345</v>
      </c>
      <c r="P31" s="230"/>
      <c r="Q31" s="226">
        <v>61128208</v>
      </c>
      <c r="R31" s="230"/>
      <c r="S31" s="226">
        <v>37133886</v>
      </c>
      <c r="T31" s="230"/>
      <c r="U31" s="226">
        <v>23994322</v>
      </c>
      <c r="V31" s="269"/>
      <c r="W31" s="275"/>
      <c r="X31" s="275"/>
      <c r="Y31" s="279"/>
      <c r="AA31" s="283"/>
      <c r="AB31" s="283"/>
      <c r="AC31" s="283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</row>
    <row r="32" spans="1:58" s="131" customFormat="1" ht="32.25" customHeight="1">
      <c r="A32" s="153" t="s">
        <v>150</v>
      </c>
      <c r="B32" s="161"/>
      <c r="C32" s="169">
        <v>47534344</v>
      </c>
      <c r="D32" s="176"/>
      <c r="E32" s="169">
        <v>23592346</v>
      </c>
      <c r="F32" s="176"/>
      <c r="G32" s="169">
        <v>64624376</v>
      </c>
      <c r="H32" s="176"/>
      <c r="I32" s="169">
        <v>42464699</v>
      </c>
      <c r="J32" s="176"/>
      <c r="K32" s="169">
        <v>22159677</v>
      </c>
      <c r="L32" s="176"/>
      <c r="M32" s="170">
        <v>47534344</v>
      </c>
      <c r="N32" s="177"/>
      <c r="O32" s="170">
        <v>23592346</v>
      </c>
      <c r="P32" s="177"/>
      <c r="Q32" s="170">
        <v>61568814</v>
      </c>
      <c r="R32" s="177"/>
      <c r="S32" s="170">
        <v>39980203</v>
      </c>
      <c r="T32" s="177"/>
      <c r="U32" s="170">
        <v>21588611</v>
      </c>
      <c r="V32" s="270"/>
      <c r="W32" s="275"/>
      <c r="X32" s="275"/>
      <c r="Y32" s="59"/>
      <c r="AA32" s="283">
        <v>14358963</v>
      </c>
      <c r="AB32" s="283">
        <v>14342000</v>
      </c>
      <c r="AC32" s="283">
        <v>12548039</v>
      </c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</row>
    <row r="33" spans="1:29" s="131" customFormat="1" ht="32.25" customHeight="1">
      <c r="A33" s="153">
        <v>2</v>
      </c>
      <c r="B33" s="161"/>
      <c r="C33" s="170">
        <v>63447285</v>
      </c>
      <c r="D33" s="177"/>
      <c r="E33" s="170">
        <v>20221658</v>
      </c>
      <c r="F33" s="177"/>
      <c r="G33" s="170">
        <v>78526155</v>
      </c>
      <c r="H33" s="177"/>
      <c r="I33" s="170">
        <v>58636531</v>
      </c>
      <c r="J33" s="177"/>
      <c r="K33" s="170">
        <v>19889624</v>
      </c>
      <c r="L33" s="177"/>
      <c r="M33" s="170">
        <v>63447285</v>
      </c>
      <c r="N33" s="177"/>
      <c r="O33" s="170">
        <v>20221658</v>
      </c>
      <c r="P33" s="177"/>
      <c r="Q33" s="170">
        <v>74852895</v>
      </c>
      <c r="R33" s="177"/>
      <c r="S33" s="170">
        <v>55432683</v>
      </c>
      <c r="T33" s="177"/>
      <c r="U33" s="170">
        <v>19420212</v>
      </c>
      <c r="V33" s="270"/>
      <c r="W33" s="275"/>
      <c r="X33" s="275"/>
      <c r="Y33" s="59"/>
      <c r="AA33" s="283"/>
      <c r="AB33" s="283"/>
      <c r="AC33" s="283"/>
    </row>
    <row r="34" spans="1:29" s="131" customFormat="1" ht="32.25" customHeight="1">
      <c r="A34" s="154">
        <v>3</v>
      </c>
      <c r="B34" s="163"/>
      <c r="C34" s="171">
        <v>52851248</v>
      </c>
      <c r="D34" s="178"/>
      <c r="E34" s="171">
        <v>20505867</v>
      </c>
      <c r="F34" s="178"/>
      <c r="G34" s="171">
        <v>70363734</v>
      </c>
      <c r="H34" s="178"/>
      <c r="I34" s="171">
        <v>50253572</v>
      </c>
      <c r="J34" s="178"/>
      <c r="K34" s="171">
        <v>20110162</v>
      </c>
      <c r="L34" s="178"/>
      <c r="M34" s="170">
        <v>52851248</v>
      </c>
      <c r="N34" s="177"/>
      <c r="O34" s="170">
        <v>20505867</v>
      </c>
      <c r="P34" s="177"/>
      <c r="Q34" s="170">
        <v>67160115</v>
      </c>
      <c r="R34" s="177"/>
      <c r="S34" s="170">
        <v>47611832</v>
      </c>
      <c r="T34" s="177"/>
      <c r="U34" s="170">
        <v>19548283</v>
      </c>
      <c r="V34" s="270"/>
      <c r="W34" s="275"/>
      <c r="X34" s="275"/>
      <c r="Y34" s="279"/>
      <c r="AA34" s="283">
        <v>8335373358</v>
      </c>
      <c r="AB34" s="283">
        <v>8712344000</v>
      </c>
      <c r="AC34" s="283">
        <v>8187161335</v>
      </c>
    </row>
    <row r="35" spans="1:29" s="141" customFormat="1" ht="32.25" customHeight="1">
      <c r="A35" s="155" t="s">
        <v>151</v>
      </c>
      <c r="B35" s="164"/>
      <c r="C35" s="172">
        <v>52074212</v>
      </c>
      <c r="D35" s="179"/>
      <c r="E35" s="172">
        <v>20134842</v>
      </c>
      <c r="F35" s="179"/>
      <c r="G35" s="172">
        <f>I35+K35</f>
        <v>68538154</v>
      </c>
      <c r="H35" s="179"/>
      <c r="I35" s="172">
        <v>48654681</v>
      </c>
      <c r="J35" s="179"/>
      <c r="K35" s="172">
        <v>19883473</v>
      </c>
      <c r="L35" s="179"/>
      <c r="M35" s="227">
        <v>52074212</v>
      </c>
      <c r="N35" s="231"/>
      <c r="O35" s="227">
        <v>20134842</v>
      </c>
      <c r="P35" s="231"/>
      <c r="Q35" s="227">
        <f>S35+U35</f>
        <v>65317275</v>
      </c>
      <c r="R35" s="231"/>
      <c r="S35" s="227">
        <v>46433358</v>
      </c>
      <c r="T35" s="231"/>
      <c r="U35" s="227">
        <v>18883917</v>
      </c>
      <c r="V35" s="271"/>
      <c r="W35" s="276"/>
      <c r="X35" s="276"/>
      <c r="Y35" s="280"/>
      <c r="AA35" s="284">
        <v>1146407528</v>
      </c>
      <c r="AB35" s="284">
        <v>1143316000</v>
      </c>
      <c r="AC35" s="284">
        <v>1136974094</v>
      </c>
    </row>
    <row r="36" spans="1:29" ht="14.85" customHeight="1">
      <c r="A36" s="156" t="s">
        <v>101</v>
      </c>
      <c r="B36" s="156"/>
      <c r="C36" s="156"/>
      <c r="D36" s="156"/>
      <c r="E36" s="140"/>
      <c r="F36" s="186"/>
      <c r="G36" s="140"/>
      <c r="H36" s="140"/>
      <c r="I36" s="140"/>
      <c r="J36" s="211"/>
      <c r="K36" s="140"/>
      <c r="L36" s="140"/>
      <c r="AA36" s="285">
        <v>6507011</v>
      </c>
      <c r="AB36" s="285">
        <v>3911000</v>
      </c>
      <c r="AC36" s="285">
        <v>3837718</v>
      </c>
    </row>
    <row r="37" spans="1:29" ht="14.85" customHeight="1">
      <c r="A37" s="151" t="s">
        <v>106</v>
      </c>
      <c r="B37" s="151"/>
      <c r="C37" s="151"/>
      <c r="K37" s="63"/>
      <c r="L37" s="63"/>
      <c r="W37" s="277">
        <v>131</v>
      </c>
      <c r="AA37" s="285">
        <v>4638739</v>
      </c>
      <c r="AB37" s="285">
        <v>4644000</v>
      </c>
      <c r="AC37" s="285">
        <v>3974837</v>
      </c>
    </row>
    <row r="38" spans="1:29">
      <c r="AA38" s="285">
        <f>SUM(AA30:AA37)</f>
        <v>19889623742</v>
      </c>
      <c r="AB38" s="285">
        <f>SUM(AB30:AB37)</f>
        <v>20221658000</v>
      </c>
      <c r="AC38" s="285">
        <f>SUM(AC30:AC37)</f>
        <v>19420212321</v>
      </c>
    </row>
    <row r="41" spans="1:29" ht="34.9" customHeight="1">
      <c r="A41" s="157"/>
    </row>
    <row r="42" spans="1:29" ht="19.899999999999999" customHeight="1">
      <c r="A42" s="158"/>
    </row>
    <row r="43" spans="1:29" ht="21.6" customHeight="1">
      <c r="A43" s="159"/>
    </row>
    <row r="44" spans="1:29" ht="21.6" customHeight="1">
      <c r="A44" s="159"/>
    </row>
    <row r="45" spans="1:29" ht="21.6" customHeight="1"/>
    <row r="46" spans="1:29" ht="28.9" customHeight="1"/>
    <row r="47" spans="1:29" ht="28.9" customHeight="1"/>
    <row r="48" spans="1:29" ht="28.9" customHeight="1"/>
    <row r="49" spans="1:1" ht="28.9" customHeight="1"/>
    <row r="50" spans="1:1" ht="28.9" customHeight="1"/>
    <row r="51" spans="1:1" ht="21.6" customHeight="1">
      <c r="A51" s="140"/>
    </row>
  </sheetData>
  <mergeCells count="377">
    <mergeCell ref="A1:V1"/>
    <mergeCell ref="AQ1:AR1"/>
    <mergeCell ref="AS1:AT1"/>
    <mergeCell ref="AU1:AV1"/>
    <mergeCell ref="AW1:AX1"/>
    <mergeCell ref="AY1:AZ1"/>
    <mergeCell ref="BA1:BB1"/>
    <mergeCell ref="BC1:BD1"/>
    <mergeCell ref="BE1:BF1"/>
    <mergeCell ref="AQ2:AR2"/>
    <mergeCell ref="AS2:AT2"/>
    <mergeCell ref="AU2:AV2"/>
    <mergeCell ref="AW2:AX2"/>
    <mergeCell ref="AY2:AZ2"/>
    <mergeCell ref="BA2:BB2"/>
    <mergeCell ref="BC2:BD2"/>
    <mergeCell ref="BE2:BF2"/>
    <mergeCell ref="G3:J3"/>
    <mergeCell ref="K3:N3"/>
    <mergeCell ref="O3:R3"/>
    <mergeCell ref="S3:V3"/>
    <mergeCell ref="G4:H4"/>
    <mergeCell ref="I4:J4"/>
    <mergeCell ref="K4:L4"/>
    <mergeCell ref="M4:N4"/>
    <mergeCell ref="O4:P4"/>
    <mergeCell ref="Q4:R4"/>
    <mergeCell ref="S4:T4"/>
    <mergeCell ref="U4:V4"/>
    <mergeCell ref="A5:F5"/>
    <mergeCell ref="G5:H5"/>
    <mergeCell ref="I5:J5"/>
    <mergeCell ref="K5:L5"/>
    <mergeCell ref="M5:N5"/>
    <mergeCell ref="O5:P5"/>
    <mergeCell ref="Q5:R5"/>
    <mergeCell ref="S5:T5"/>
    <mergeCell ref="U5:V5"/>
    <mergeCell ref="AP5:AQ5"/>
    <mergeCell ref="AR5:AS5"/>
    <mergeCell ref="AT5:AU5"/>
    <mergeCell ref="AV5:AW5"/>
    <mergeCell ref="AX5:AY5"/>
    <mergeCell ref="AZ5:BA5"/>
    <mergeCell ref="BB5:BC5"/>
    <mergeCell ref="BD5:BE5"/>
    <mergeCell ref="A6:F6"/>
    <mergeCell ref="G6:H6"/>
    <mergeCell ref="I6:J6"/>
    <mergeCell ref="K6:L6"/>
    <mergeCell ref="M6:N6"/>
    <mergeCell ref="O6:P6"/>
    <mergeCell ref="Q6:R6"/>
    <mergeCell ref="S6:T6"/>
    <mergeCell ref="U6:V6"/>
    <mergeCell ref="AP6:AQ6"/>
    <mergeCell ref="AR6:AS6"/>
    <mergeCell ref="AT6:AU6"/>
    <mergeCell ref="AV6:AW6"/>
    <mergeCell ref="AX6:AY6"/>
    <mergeCell ref="AZ6:BA6"/>
    <mergeCell ref="BB6:BC6"/>
    <mergeCell ref="BD6:BE6"/>
    <mergeCell ref="A7:F7"/>
    <mergeCell ref="G7:H7"/>
    <mergeCell ref="I7:J7"/>
    <mergeCell ref="K7:L7"/>
    <mergeCell ref="M7:N7"/>
    <mergeCell ref="O7:P7"/>
    <mergeCell ref="Q7:R7"/>
    <mergeCell ref="S7:T7"/>
    <mergeCell ref="U7:V7"/>
    <mergeCell ref="AP7:AQ7"/>
    <mergeCell ref="AR7:AS7"/>
    <mergeCell ref="AT7:AU7"/>
    <mergeCell ref="AV7:AW7"/>
    <mergeCell ref="AX7:AY7"/>
    <mergeCell ref="AZ7:BA7"/>
    <mergeCell ref="BB7:BC7"/>
    <mergeCell ref="BD7:BE7"/>
    <mergeCell ref="A8:F8"/>
    <mergeCell ref="G8:H8"/>
    <mergeCell ref="I8:J8"/>
    <mergeCell ref="K8:L8"/>
    <mergeCell ref="M8:N8"/>
    <mergeCell ref="O8:P8"/>
    <mergeCell ref="Q8:R8"/>
    <mergeCell ref="S8:T8"/>
    <mergeCell ref="U8:V8"/>
    <mergeCell ref="AP8:AQ8"/>
    <mergeCell ref="AR8:AS8"/>
    <mergeCell ref="AT8:AU8"/>
    <mergeCell ref="AV8:AW8"/>
    <mergeCell ref="AX8:AY8"/>
    <mergeCell ref="AZ8:BA8"/>
    <mergeCell ref="BB8:BC8"/>
    <mergeCell ref="BD8:BE8"/>
    <mergeCell ref="A9:F9"/>
    <mergeCell ref="G9:H9"/>
    <mergeCell ref="I9:J9"/>
    <mergeCell ref="K9:L9"/>
    <mergeCell ref="M9:N9"/>
    <mergeCell ref="O9:P9"/>
    <mergeCell ref="Q9:R9"/>
    <mergeCell ref="S9:T9"/>
    <mergeCell ref="U9:V9"/>
    <mergeCell ref="AP9:AQ9"/>
    <mergeCell ref="AR9:AS9"/>
    <mergeCell ref="AT9:AU9"/>
    <mergeCell ref="AV9:AW9"/>
    <mergeCell ref="AX9:AY9"/>
    <mergeCell ref="AZ9:BA9"/>
    <mergeCell ref="BB9:BC9"/>
    <mergeCell ref="BD9:BE9"/>
    <mergeCell ref="A10:F10"/>
    <mergeCell ref="G10:H10"/>
    <mergeCell ref="I10:J10"/>
    <mergeCell ref="K10:L10"/>
    <mergeCell ref="M10:N10"/>
    <mergeCell ref="O10:P10"/>
    <mergeCell ref="Q10:R10"/>
    <mergeCell ref="S10:T10"/>
    <mergeCell ref="U10:V10"/>
    <mergeCell ref="AP10:AQ10"/>
    <mergeCell ref="AR10:AS10"/>
    <mergeCell ref="AT10:AU10"/>
    <mergeCell ref="AV10:AW10"/>
    <mergeCell ref="AX10:AY10"/>
    <mergeCell ref="AZ10:BA10"/>
    <mergeCell ref="BB10:BC10"/>
    <mergeCell ref="BD10:BE10"/>
    <mergeCell ref="A11:F11"/>
    <mergeCell ref="G11:H11"/>
    <mergeCell ref="I11:J11"/>
    <mergeCell ref="K11:L11"/>
    <mergeCell ref="M11:N11"/>
    <mergeCell ref="O11:P11"/>
    <mergeCell ref="Q11:R11"/>
    <mergeCell ref="S11:T11"/>
    <mergeCell ref="U11:V11"/>
    <mergeCell ref="AP11:AQ11"/>
    <mergeCell ref="AR11:AS11"/>
    <mergeCell ref="AT11:AU11"/>
    <mergeCell ref="AV11:AW11"/>
    <mergeCell ref="AX11:AY11"/>
    <mergeCell ref="AZ11:BA11"/>
    <mergeCell ref="BB11:BC11"/>
    <mergeCell ref="BD11:BE11"/>
    <mergeCell ref="A12:F12"/>
    <mergeCell ref="G12:H12"/>
    <mergeCell ref="I12:J12"/>
    <mergeCell ref="K12:L12"/>
    <mergeCell ref="M12:N12"/>
    <mergeCell ref="O12:P12"/>
    <mergeCell ref="Q12:R12"/>
    <mergeCell ref="S12:T12"/>
    <mergeCell ref="U12:V12"/>
    <mergeCell ref="AP12:AQ12"/>
    <mergeCell ref="AR12:AS12"/>
    <mergeCell ref="AT12:AU12"/>
    <mergeCell ref="AV12:AW12"/>
    <mergeCell ref="AX12:AY12"/>
    <mergeCell ref="AZ12:BA12"/>
    <mergeCell ref="BB12:BC12"/>
    <mergeCell ref="BD12:BE12"/>
    <mergeCell ref="A13:F13"/>
    <mergeCell ref="G13:H13"/>
    <mergeCell ref="I13:J13"/>
    <mergeCell ref="K13:L13"/>
    <mergeCell ref="M13:N13"/>
    <mergeCell ref="O13:P13"/>
    <mergeCell ref="Q13:R13"/>
    <mergeCell ref="S13:T13"/>
    <mergeCell ref="U13:V13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A14:F14"/>
    <mergeCell ref="G14:H14"/>
    <mergeCell ref="I14:J14"/>
    <mergeCell ref="K14:L14"/>
    <mergeCell ref="M14:N14"/>
    <mergeCell ref="O14:P14"/>
    <mergeCell ref="Q14:R14"/>
    <mergeCell ref="S14:T14"/>
    <mergeCell ref="U14:V14"/>
    <mergeCell ref="AP14:AQ14"/>
    <mergeCell ref="AR14:AS14"/>
    <mergeCell ref="AT14:AU14"/>
    <mergeCell ref="AV14:AW14"/>
    <mergeCell ref="AX14:AY14"/>
    <mergeCell ref="AZ14:BA14"/>
    <mergeCell ref="BB14:BC14"/>
    <mergeCell ref="BD14:BE14"/>
    <mergeCell ref="A15:F15"/>
    <mergeCell ref="G15:H15"/>
    <mergeCell ref="I15:J15"/>
    <mergeCell ref="K15:L15"/>
    <mergeCell ref="M15:N15"/>
    <mergeCell ref="O15:P15"/>
    <mergeCell ref="Q15:R15"/>
    <mergeCell ref="S15:T15"/>
    <mergeCell ref="U15:V15"/>
    <mergeCell ref="AP15:AQ15"/>
    <mergeCell ref="AR15:AS15"/>
    <mergeCell ref="AT15:AU15"/>
    <mergeCell ref="AV15:AW15"/>
    <mergeCell ref="AX15:AY15"/>
    <mergeCell ref="AZ15:BA15"/>
    <mergeCell ref="BB15:BC15"/>
    <mergeCell ref="BD15:BE15"/>
    <mergeCell ref="A16:F16"/>
    <mergeCell ref="G16:H16"/>
    <mergeCell ref="I16:J16"/>
    <mergeCell ref="K16:L16"/>
    <mergeCell ref="M16:N16"/>
    <mergeCell ref="O16:P16"/>
    <mergeCell ref="Q16:R16"/>
    <mergeCell ref="S16:T16"/>
    <mergeCell ref="U16:V16"/>
    <mergeCell ref="AP16:AQ16"/>
    <mergeCell ref="AR16:AS16"/>
    <mergeCell ref="AT16:AU16"/>
    <mergeCell ref="AV16:AW16"/>
    <mergeCell ref="AX16:AY16"/>
    <mergeCell ref="AZ16:BA16"/>
    <mergeCell ref="BB16:BC16"/>
    <mergeCell ref="BD16:BE16"/>
    <mergeCell ref="A17:F17"/>
    <mergeCell ref="G17:H17"/>
    <mergeCell ref="I17:J17"/>
    <mergeCell ref="K17:L17"/>
    <mergeCell ref="M17:N17"/>
    <mergeCell ref="O17:P17"/>
    <mergeCell ref="Q17:R17"/>
    <mergeCell ref="S17:T17"/>
    <mergeCell ref="U17:V17"/>
    <mergeCell ref="AP17:AQ17"/>
    <mergeCell ref="AR17:AS17"/>
    <mergeCell ref="AT17:AU17"/>
    <mergeCell ref="AV17:AW17"/>
    <mergeCell ref="AX17:AY17"/>
    <mergeCell ref="AZ17:BA17"/>
    <mergeCell ref="BB17:BC17"/>
    <mergeCell ref="BD17:BE17"/>
    <mergeCell ref="A18:F18"/>
    <mergeCell ref="G18:H18"/>
    <mergeCell ref="I18:J18"/>
    <mergeCell ref="K18:L18"/>
    <mergeCell ref="M18:N18"/>
    <mergeCell ref="O18:P18"/>
    <mergeCell ref="Q18:R18"/>
    <mergeCell ref="S18:T18"/>
    <mergeCell ref="U18:V18"/>
    <mergeCell ref="AP18:AQ18"/>
    <mergeCell ref="AR18:AS18"/>
    <mergeCell ref="AT18:AU18"/>
    <mergeCell ref="AV18:AW18"/>
    <mergeCell ref="AX18:AY18"/>
    <mergeCell ref="AZ18:BA18"/>
    <mergeCell ref="BB18:BC18"/>
    <mergeCell ref="BD18:BE18"/>
    <mergeCell ref="A19:F19"/>
    <mergeCell ref="G19:H19"/>
    <mergeCell ref="I19:J19"/>
    <mergeCell ref="K19:L19"/>
    <mergeCell ref="M19:N19"/>
    <mergeCell ref="O19:P19"/>
    <mergeCell ref="Q19:R19"/>
    <mergeCell ref="S19:T19"/>
    <mergeCell ref="U19:V19"/>
    <mergeCell ref="AP19:AQ19"/>
    <mergeCell ref="AR19:AS19"/>
    <mergeCell ref="AT19:AU19"/>
    <mergeCell ref="AV19:AW19"/>
    <mergeCell ref="AX19:AY19"/>
    <mergeCell ref="AZ19:BA19"/>
    <mergeCell ref="BB19:BC19"/>
    <mergeCell ref="BD19:BE19"/>
    <mergeCell ref="A20:F20"/>
    <mergeCell ref="G20:H20"/>
    <mergeCell ref="I20:J20"/>
    <mergeCell ref="K20:L20"/>
    <mergeCell ref="M20:N20"/>
    <mergeCell ref="O20:P20"/>
    <mergeCell ref="Q20:R20"/>
    <mergeCell ref="S20:T20"/>
    <mergeCell ref="U20:V20"/>
    <mergeCell ref="AP20:AQ20"/>
    <mergeCell ref="AR20:AS20"/>
    <mergeCell ref="AT20:AU20"/>
    <mergeCell ref="AV20:AW20"/>
    <mergeCell ref="AX20:AY20"/>
    <mergeCell ref="AZ20:BA20"/>
    <mergeCell ref="BB20:BC20"/>
    <mergeCell ref="BD20:BE20"/>
    <mergeCell ref="A26:V26"/>
    <mergeCell ref="A27:B27"/>
    <mergeCell ref="C28:L28"/>
    <mergeCell ref="M28:V28"/>
    <mergeCell ref="AB28:AC28"/>
    <mergeCell ref="C29:F29"/>
    <mergeCell ref="G29:L29"/>
    <mergeCell ref="M29:P29"/>
    <mergeCell ref="Q29:V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A33:B33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A35:B35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A3:F4"/>
    <mergeCell ref="A28:B30"/>
  </mergeCells>
  <phoneticPr fontId="3"/>
  <printOptions horizontalCentered="1" verticalCentered="1"/>
  <pageMargins left="0.59055118110236215" right="0.59055118110236215" top="0.74803149606299213" bottom="0.74803149606299213" header="0.31496062992125984" footer="0.31496062992125984"/>
  <pageSetup paperSize="9" scale="71" fitToWidth="0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41"/>
  <sheetViews>
    <sheetView view="pageBreakPreview" zoomScaleSheetLayoutView="100" workbookViewId="0">
      <selection activeCell="J36" sqref="J36"/>
    </sheetView>
  </sheetViews>
  <sheetFormatPr defaultRowHeight="12"/>
  <cols>
    <col min="1" max="1" width="17.5" style="290" customWidth="1"/>
    <col min="2" max="4" width="13.375" style="290" customWidth="1"/>
    <col min="5" max="5" width="13.375" style="291" customWidth="1"/>
    <col min="6" max="8" width="13.375" style="290" customWidth="1"/>
    <col min="9" max="9" width="13.375" style="291" customWidth="1"/>
    <col min="10" max="10" width="8.875" style="290" customWidth="1"/>
    <col min="11" max="16384" width="9" style="290" customWidth="1"/>
  </cols>
  <sheetData>
    <row r="1" spans="1:10" ht="28.5" customHeight="1">
      <c r="A1" s="295" t="s">
        <v>125</v>
      </c>
      <c r="B1" s="295"/>
      <c r="C1" s="295"/>
      <c r="D1" s="295"/>
      <c r="E1" s="295"/>
      <c r="F1" s="295"/>
      <c r="G1" s="295"/>
      <c r="H1" s="295"/>
      <c r="I1" s="295"/>
    </row>
    <row r="2" spans="1:10" ht="17.45" customHeight="1">
      <c r="A2" s="296"/>
    </row>
    <row r="3" spans="1:10" s="292" customFormat="1" ht="15" customHeight="1">
      <c r="A3" s="297" t="s">
        <v>2</v>
      </c>
      <c r="E3" s="320"/>
      <c r="F3" s="332"/>
      <c r="G3" s="337" t="s">
        <v>44</v>
      </c>
      <c r="H3" s="337"/>
      <c r="I3" s="337"/>
    </row>
    <row r="4" spans="1:10" ht="28.15" customHeight="1">
      <c r="A4" s="298" t="s">
        <v>76</v>
      </c>
      <c r="B4" s="308" t="s">
        <v>98</v>
      </c>
      <c r="C4" s="308"/>
      <c r="D4" s="308"/>
      <c r="E4" s="321"/>
      <c r="F4" s="308" t="s">
        <v>99</v>
      </c>
      <c r="G4" s="308"/>
      <c r="H4" s="308"/>
      <c r="I4" s="308"/>
      <c r="J4" s="349"/>
    </row>
    <row r="5" spans="1:10" s="293" customFormat="1" ht="28.15" customHeight="1">
      <c r="A5" s="299"/>
      <c r="B5" s="309" t="s">
        <v>105</v>
      </c>
      <c r="C5" s="309" t="s">
        <v>120</v>
      </c>
      <c r="D5" s="318" t="s">
        <v>136</v>
      </c>
      <c r="E5" s="322" t="s">
        <v>148</v>
      </c>
      <c r="F5" s="333" t="s">
        <v>105</v>
      </c>
      <c r="G5" s="318" t="s">
        <v>120</v>
      </c>
      <c r="H5" s="318" t="s">
        <v>136</v>
      </c>
      <c r="I5" s="322" t="s">
        <v>148</v>
      </c>
    </row>
    <row r="6" spans="1:10" ht="31.7" customHeight="1">
      <c r="A6" s="300" t="s">
        <v>14</v>
      </c>
      <c r="B6" s="306">
        <v>15348770</v>
      </c>
      <c r="C6" s="315">
        <v>15201338</v>
      </c>
      <c r="D6" s="315">
        <v>14909946</v>
      </c>
      <c r="E6" s="323">
        <v>15515921</v>
      </c>
      <c r="F6" s="334">
        <v>14554337</v>
      </c>
      <c r="G6" s="169">
        <v>14480541</v>
      </c>
      <c r="H6" s="226">
        <v>14304247</v>
      </c>
      <c r="I6" s="343">
        <v>14947230</v>
      </c>
    </row>
    <row r="7" spans="1:10" ht="31.7" customHeight="1">
      <c r="A7" s="176" t="s">
        <v>15</v>
      </c>
      <c r="B7" s="306">
        <v>14573482</v>
      </c>
      <c r="C7" s="316">
        <v>14482856</v>
      </c>
      <c r="D7" s="316">
        <v>14275834</v>
      </c>
      <c r="E7" s="324">
        <v>14974308</v>
      </c>
      <c r="F7" s="169">
        <v>14374265</v>
      </c>
      <c r="G7" s="316">
        <v>14302047</v>
      </c>
      <c r="H7" s="170">
        <v>14135054</v>
      </c>
      <c r="I7" s="344">
        <v>14823037</v>
      </c>
    </row>
    <row r="8" spans="1:10" ht="31.7" customHeight="1">
      <c r="A8" s="176" t="s">
        <v>17</v>
      </c>
      <c r="B8" s="306">
        <v>775288</v>
      </c>
      <c r="C8" s="316">
        <v>718482</v>
      </c>
      <c r="D8" s="316">
        <v>634112</v>
      </c>
      <c r="E8" s="324">
        <v>541614</v>
      </c>
      <c r="F8" s="169">
        <v>180071</v>
      </c>
      <c r="G8" s="316">
        <v>178494</v>
      </c>
      <c r="H8" s="170">
        <v>169193</v>
      </c>
      <c r="I8" s="344">
        <v>124193</v>
      </c>
    </row>
    <row r="9" spans="1:10" ht="31.7" customHeight="1">
      <c r="A9" s="176"/>
      <c r="B9" s="306"/>
      <c r="C9" s="316"/>
      <c r="D9" s="319"/>
      <c r="E9" s="325"/>
      <c r="F9" s="169"/>
      <c r="G9" s="316"/>
      <c r="H9" s="339"/>
      <c r="I9" s="345"/>
    </row>
    <row r="10" spans="1:10" ht="31.7" customHeight="1">
      <c r="A10" s="301" t="s">
        <v>18</v>
      </c>
      <c r="B10" s="306">
        <v>6364379</v>
      </c>
      <c r="C10" s="316">
        <v>6148277</v>
      </c>
      <c r="D10" s="316">
        <v>6274164</v>
      </c>
      <c r="E10" s="326">
        <v>6564291</v>
      </c>
      <c r="F10" s="169">
        <v>6123753</v>
      </c>
      <c r="G10" s="316">
        <v>5927738</v>
      </c>
      <c r="H10" s="170">
        <v>6081651</v>
      </c>
      <c r="I10" s="344">
        <v>6379278</v>
      </c>
    </row>
    <row r="11" spans="1:10" ht="31.7" customHeight="1">
      <c r="A11" s="176" t="s">
        <v>21</v>
      </c>
      <c r="B11" s="306">
        <v>5065736</v>
      </c>
      <c r="C11" s="316">
        <v>5110289</v>
      </c>
      <c r="D11" s="316">
        <v>5008770</v>
      </c>
      <c r="E11" s="326">
        <v>5127060</v>
      </c>
      <c r="F11" s="169">
        <v>4852225</v>
      </c>
      <c r="G11" s="316">
        <v>4914515</v>
      </c>
      <c r="H11" s="170">
        <v>4837013</v>
      </c>
      <c r="I11" s="344">
        <v>4959678</v>
      </c>
    </row>
    <row r="12" spans="1:10" ht="31.7" customHeight="1">
      <c r="A12" s="176" t="s">
        <v>22</v>
      </c>
      <c r="B12" s="306">
        <v>4851971</v>
      </c>
      <c r="C12" s="316">
        <v>4918311</v>
      </c>
      <c r="D12" s="316">
        <v>4833358</v>
      </c>
      <c r="E12" s="326">
        <v>4976619</v>
      </c>
      <c r="F12" s="169">
        <v>4794102</v>
      </c>
      <c r="G12" s="316">
        <v>4865237</v>
      </c>
      <c r="H12" s="170">
        <v>4787021</v>
      </c>
      <c r="I12" s="344">
        <v>4919743</v>
      </c>
    </row>
    <row r="13" spans="1:10" ht="31.7" customHeight="1">
      <c r="A13" s="176" t="s">
        <v>1</v>
      </c>
      <c r="B13" s="306">
        <v>213765</v>
      </c>
      <c r="C13" s="316">
        <v>191979</v>
      </c>
      <c r="D13" s="316">
        <v>175412</v>
      </c>
      <c r="E13" s="326">
        <v>150441</v>
      </c>
      <c r="F13" s="169">
        <v>58123</v>
      </c>
      <c r="G13" s="316">
        <v>49278</v>
      </c>
      <c r="H13" s="170">
        <v>49992</v>
      </c>
      <c r="I13" s="344">
        <v>39935</v>
      </c>
    </row>
    <row r="14" spans="1:10" ht="31.7" customHeight="1">
      <c r="A14" s="176" t="s">
        <v>25</v>
      </c>
      <c r="B14" s="306">
        <v>1298644</v>
      </c>
      <c r="C14" s="316">
        <v>1037988</v>
      </c>
      <c r="D14" s="316">
        <v>1265394</v>
      </c>
      <c r="E14" s="326">
        <v>1437231</v>
      </c>
      <c r="F14" s="169">
        <v>1271528</v>
      </c>
      <c r="G14" s="316">
        <v>1013223</v>
      </c>
      <c r="H14" s="170">
        <v>1244638</v>
      </c>
      <c r="I14" s="344">
        <v>1419600</v>
      </c>
    </row>
    <row r="15" spans="1:10" ht="31.7" customHeight="1">
      <c r="A15" s="176" t="s">
        <v>22</v>
      </c>
      <c r="B15" s="306">
        <v>1274879</v>
      </c>
      <c r="C15" s="316">
        <v>1013389</v>
      </c>
      <c r="D15" s="316">
        <v>1244868</v>
      </c>
      <c r="E15" s="326">
        <v>1419306</v>
      </c>
      <c r="F15" s="169">
        <v>1267810</v>
      </c>
      <c r="G15" s="316">
        <v>1008581</v>
      </c>
      <c r="H15" s="170">
        <v>1239347</v>
      </c>
      <c r="I15" s="344">
        <v>1415545</v>
      </c>
    </row>
    <row r="16" spans="1:10" ht="31.7" customHeight="1">
      <c r="A16" s="176" t="s">
        <v>1</v>
      </c>
      <c r="B16" s="306">
        <v>23765</v>
      </c>
      <c r="C16" s="316">
        <v>24599</v>
      </c>
      <c r="D16" s="316">
        <v>20526</v>
      </c>
      <c r="E16" s="326">
        <v>17926</v>
      </c>
      <c r="F16" s="169">
        <v>3718</v>
      </c>
      <c r="G16" s="316">
        <v>4642</v>
      </c>
      <c r="H16" s="170">
        <v>5291</v>
      </c>
      <c r="I16" s="344">
        <v>4055</v>
      </c>
    </row>
    <row r="17" spans="1:9" ht="31.7" customHeight="1">
      <c r="A17" s="176" t="s">
        <v>27</v>
      </c>
      <c r="B17" s="306">
        <v>7125750</v>
      </c>
      <c r="C17" s="316">
        <v>7182538</v>
      </c>
      <c r="D17" s="316">
        <v>6756774</v>
      </c>
      <c r="E17" s="324">
        <v>6986001</v>
      </c>
      <c r="F17" s="169">
        <v>6673763</v>
      </c>
      <c r="G17" s="169">
        <v>6772444</v>
      </c>
      <c r="H17" s="170">
        <v>6422282</v>
      </c>
      <c r="I17" s="344">
        <v>6675531</v>
      </c>
    </row>
    <row r="18" spans="1:9" ht="31.7" customHeight="1">
      <c r="A18" s="176" t="s">
        <v>31</v>
      </c>
      <c r="B18" s="306">
        <v>7112001</v>
      </c>
      <c r="C18" s="316">
        <v>7169785</v>
      </c>
      <c r="D18" s="316">
        <v>6743921</v>
      </c>
      <c r="E18" s="324">
        <v>6973661</v>
      </c>
      <c r="F18" s="169">
        <v>6660013</v>
      </c>
      <c r="G18" s="316">
        <v>6759691</v>
      </c>
      <c r="H18" s="170">
        <v>6409429</v>
      </c>
      <c r="I18" s="344">
        <v>6663190</v>
      </c>
    </row>
    <row r="19" spans="1:9" ht="31.7" customHeight="1">
      <c r="A19" s="176" t="s">
        <v>22</v>
      </c>
      <c r="B19" s="306">
        <v>6671250</v>
      </c>
      <c r="C19" s="316">
        <v>6760396</v>
      </c>
      <c r="D19" s="316">
        <v>6384790</v>
      </c>
      <c r="E19" s="324">
        <v>6671212</v>
      </c>
      <c r="F19" s="169">
        <v>6562869</v>
      </c>
      <c r="G19" s="316">
        <v>6658637</v>
      </c>
      <c r="H19" s="170">
        <v>6313535</v>
      </c>
      <c r="I19" s="344">
        <v>6598201</v>
      </c>
    </row>
    <row r="20" spans="1:9" ht="31.7" customHeight="1">
      <c r="A20" s="176" t="s">
        <v>1</v>
      </c>
      <c r="B20" s="306">
        <v>440751</v>
      </c>
      <c r="C20" s="316">
        <v>409389</v>
      </c>
      <c r="D20" s="316">
        <v>359131</v>
      </c>
      <c r="E20" s="324">
        <v>302449</v>
      </c>
      <c r="F20" s="169">
        <v>97145</v>
      </c>
      <c r="G20" s="316">
        <v>101055</v>
      </c>
      <c r="H20" s="170">
        <v>95894</v>
      </c>
      <c r="I20" s="344">
        <v>64989</v>
      </c>
    </row>
    <row r="21" spans="1:9" ht="31.7" customHeight="1">
      <c r="A21" s="176" t="s">
        <v>107</v>
      </c>
      <c r="B21" s="306">
        <v>13749</v>
      </c>
      <c r="C21" s="316">
        <v>12753</v>
      </c>
      <c r="D21" s="316">
        <v>12853</v>
      </c>
      <c r="E21" s="324">
        <v>12341</v>
      </c>
      <c r="F21" s="169">
        <v>13749</v>
      </c>
      <c r="G21" s="316">
        <v>12753</v>
      </c>
      <c r="H21" s="170">
        <v>12853</v>
      </c>
      <c r="I21" s="344">
        <v>12341</v>
      </c>
    </row>
    <row r="22" spans="1:9" ht="31.7" customHeight="1">
      <c r="A22" s="176" t="s">
        <v>112</v>
      </c>
      <c r="B22" s="306">
        <v>332832</v>
      </c>
      <c r="C22" s="316">
        <v>350823</v>
      </c>
      <c r="D22" s="316">
        <v>360120</v>
      </c>
      <c r="E22" s="324">
        <v>382212</v>
      </c>
      <c r="F22" s="169">
        <v>297729</v>
      </c>
      <c r="G22" s="316">
        <v>317026</v>
      </c>
      <c r="H22" s="170">
        <v>327908</v>
      </c>
      <c r="I22" s="344">
        <v>351507</v>
      </c>
    </row>
    <row r="23" spans="1:9" ht="31.7" customHeight="1">
      <c r="A23" s="302" t="s">
        <v>113</v>
      </c>
      <c r="B23" s="310">
        <v>328638</v>
      </c>
      <c r="C23" s="310">
        <v>338209</v>
      </c>
      <c r="D23" s="316">
        <v>345055</v>
      </c>
      <c r="E23" s="324">
        <v>353464</v>
      </c>
      <c r="F23" s="311">
        <v>293535</v>
      </c>
      <c r="G23" s="316">
        <v>304412</v>
      </c>
      <c r="H23" s="170">
        <v>312843</v>
      </c>
      <c r="I23" s="344">
        <v>322759</v>
      </c>
    </row>
    <row r="24" spans="1:9" ht="31.7" customHeight="1">
      <c r="A24" s="176" t="s">
        <v>22</v>
      </c>
      <c r="B24" s="306">
        <v>298420</v>
      </c>
      <c r="C24" s="316">
        <v>306460</v>
      </c>
      <c r="D24" s="316">
        <v>315178</v>
      </c>
      <c r="E24" s="324">
        <v>325710</v>
      </c>
      <c r="F24" s="169">
        <v>287694</v>
      </c>
      <c r="G24" s="316">
        <v>297749</v>
      </c>
      <c r="H24" s="170">
        <v>306859</v>
      </c>
      <c r="I24" s="344">
        <v>317553</v>
      </c>
    </row>
    <row r="25" spans="1:9" ht="31.7" customHeight="1">
      <c r="A25" s="176" t="s">
        <v>1</v>
      </c>
      <c r="B25" s="306">
        <v>30219</v>
      </c>
      <c r="C25" s="316">
        <v>31750</v>
      </c>
      <c r="D25" s="316">
        <v>29877</v>
      </c>
      <c r="E25" s="324">
        <v>27755</v>
      </c>
      <c r="F25" s="169">
        <v>5840</v>
      </c>
      <c r="G25" s="316">
        <v>6663</v>
      </c>
      <c r="H25" s="170">
        <v>5984</v>
      </c>
      <c r="I25" s="344">
        <v>5206</v>
      </c>
    </row>
    <row r="26" spans="1:9" ht="31.7" customHeight="1">
      <c r="A26" s="302" t="s">
        <v>114</v>
      </c>
      <c r="B26" s="311">
        <v>4194</v>
      </c>
      <c r="C26" s="310">
        <v>12613</v>
      </c>
      <c r="D26" s="316">
        <v>15065</v>
      </c>
      <c r="E26" s="324">
        <v>28748</v>
      </c>
      <c r="F26" s="311">
        <v>4194</v>
      </c>
      <c r="G26" s="169">
        <v>12613</v>
      </c>
      <c r="H26" s="170">
        <v>15065</v>
      </c>
      <c r="I26" s="344">
        <v>28748</v>
      </c>
    </row>
    <row r="27" spans="1:9" ht="31.7" customHeight="1">
      <c r="A27" s="176" t="s">
        <v>20</v>
      </c>
      <c r="B27" s="306">
        <v>655382</v>
      </c>
      <c r="C27" s="316">
        <v>647103</v>
      </c>
      <c r="D27" s="316">
        <v>697408</v>
      </c>
      <c r="E27" s="324">
        <v>743642</v>
      </c>
      <c r="F27" s="169">
        <v>655382</v>
      </c>
      <c r="G27" s="316">
        <v>647103</v>
      </c>
      <c r="H27" s="170">
        <v>697408</v>
      </c>
      <c r="I27" s="344">
        <v>743642</v>
      </c>
    </row>
    <row r="28" spans="1:9" ht="31.7" customHeight="1">
      <c r="A28" s="176" t="s">
        <v>41</v>
      </c>
      <c r="B28" s="306">
        <v>606</v>
      </c>
      <c r="C28" s="316">
        <v>474</v>
      </c>
      <c r="D28" s="316">
        <v>534</v>
      </c>
      <c r="E28" s="324">
        <v>552</v>
      </c>
      <c r="F28" s="169">
        <v>606</v>
      </c>
      <c r="G28" s="316">
        <v>474</v>
      </c>
      <c r="H28" s="170">
        <v>534</v>
      </c>
      <c r="I28" s="344">
        <v>552</v>
      </c>
    </row>
    <row r="29" spans="1:9" ht="31.7" customHeight="1">
      <c r="A29" s="176" t="s">
        <v>33</v>
      </c>
      <c r="B29" s="311" t="s">
        <v>68</v>
      </c>
      <c r="C29" s="310" t="s">
        <v>68</v>
      </c>
      <c r="D29" s="310" t="s">
        <v>68</v>
      </c>
      <c r="E29" s="327" t="s">
        <v>68</v>
      </c>
      <c r="F29" s="335" t="s">
        <v>68</v>
      </c>
      <c r="G29" s="335" t="s">
        <v>68</v>
      </c>
      <c r="H29" s="340" t="s">
        <v>68</v>
      </c>
      <c r="I29" s="346" t="s">
        <v>68</v>
      </c>
    </row>
    <row r="30" spans="1:9" ht="31.7" customHeight="1">
      <c r="A30" s="176" t="s">
        <v>37</v>
      </c>
      <c r="B30" s="311">
        <v>862638</v>
      </c>
      <c r="C30" s="310">
        <v>868826</v>
      </c>
      <c r="D30" s="310">
        <v>817513</v>
      </c>
      <c r="E30" s="327">
        <v>833626</v>
      </c>
      <c r="F30" s="169">
        <v>795921</v>
      </c>
      <c r="G30" s="316">
        <v>812459</v>
      </c>
      <c r="H30" s="170">
        <v>771030</v>
      </c>
      <c r="I30" s="344">
        <v>791124</v>
      </c>
    </row>
    <row r="31" spans="1:9" ht="31.7" customHeight="1">
      <c r="A31" s="176" t="s">
        <v>22</v>
      </c>
      <c r="B31" s="311">
        <v>795849</v>
      </c>
      <c r="C31" s="310">
        <v>808060</v>
      </c>
      <c r="D31" s="310">
        <v>768347</v>
      </c>
      <c r="E31" s="327">
        <v>790583</v>
      </c>
      <c r="F31" s="335">
        <v>780676</v>
      </c>
      <c r="G31" s="316">
        <v>795602</v>
      </c>
      <c r="H31" s="341">
        <v>758997</v>
      </c>
      <c r="I31" s="347">
        <v>781116</v>
      </c>
    </row>
    <row r="32" spans="1:9" ht="31.7" customHeight="1">
      <c r="A32" s="176" t="s">
        <v>1</v>
      </c>
      <c r="B32" s="306">
        <v>66789</v>
      </c>
      <c r="C32" s="316">
        <v>60766</v>
      </c>
      <c r="D32" s="316">
        <v>49166</v>
      </c>
      <c r="E32" s="324">
        <v>43044</v>
      </c>
      <c r="F32" s="169">
        <v>15245</v>
      </c>
      <c r="G32" s="316">
        <v>16857</v>
      </c>
      <c r="H32" s="170">
        <v>12033</v>
      </c>
      <c r="I32" s="344">
        <v>10008</v>
      </c>
    </row>
    <row r="33" spans="1:10" ht="31.7" customHeight="1">
      <c r="A33" s="303" t="s">
        <v>39</v>
      </c>
      <c r="B33" s="312">
        <v>7182</v>
      </c>
      <c r="C33" s="317">
        <v>3298</v>
      </c>
      <c r="D33" s="317">
        <v>3434</v>
      </c>
      <c r="E33" s="328">
        <v>5597</v>
      </c>
      <c r="F33" s="336">
        <v>7182</v>
      </c>
      <c r="G33" s="338">
        <v>3298</v>
      </c>
      <c r="H33" s="342">
        <v>3434</v>
      </c>
      <c r="I33" s="227">
        <v>5597</v>
      </c>
    </row>
    <row r="34" spans="1:10" s="294" customFormat="1" ht="14.85" customHeight="1">
      <c r="A34" s="304" t="s">
        <v>132</v>
      </c>
      <c r="B34" s="313"/>
      <c r="C34" s="313"/>
      <c r="D34" s="313"/>
      <c r="E34" s="329"/>
      <c r="I34" s="348"/>
    </row>
    <row r="35" spans="1:10" ht="14.85" customHeight="1">
      <c r="A35" s="305" t="s">
        <v>106</v>
      </c>
      <c r="B35" s="305"/>
      <c r="C35" s="305"/>
      <c r="D35" s="311"/>
      <c r="E35" s="330"/>
      <c r="J35" s="290">
        <v>132</v>
      </c>
    </row>
    <row r="36" spans="1:10" ht="20.25" customHeight="1">
      <c r="A36" s="306"/>
      <c r="B36" s="311"/>
      <c r="C36" s="311"/>
      <c r="D36" s="311"/>
      <c r="E36" s="330"/>
    </row>
    <row r="37" spans="1:10" ht="20.25" customHeight="1">
      <c r="A37" s="306"/>
      <c r="B37" s="311"/>
      <c r="C37" s="311"/>
      <c r="D37" s="311"/>
      <c r="E37" s="330"/>
    </row>
    <row r="38" spans="1:10" ht="20.25" customHeight="1">
      <c r="A38" s="306"/>
      <c r="B38" s="311"/>
      <c r="C38" s="311"/>
      <c r="D38" s="311"/>
      <c r="E38" s="330"/>
    </row>
    <row r="39" spans="1:10" ht="20.25" customHeight="1">
      <c r="A39" s="307"/>
      <c r="B39" s="314"/>
      <c r="C39" s="314"/>
      <c r="D39" s="314"/>
      <c r="E39" s="331"/>
    </row>
    <row r="40" spans="1:10" ht="20.25" customHeight="1">
      <c r="A40" s="307"/>
      <c r="B40" s="314"/>
      <c r="C40" s="314"/>
      <c r="D40" s="314"/>
      <c r="E40" s="331"/>
    </row>
    <row r="41" spans="1:10" ht="20.25" customHeight="1">
      <c r="A41" s="307"/>
      <c r="B41" s="314"/>
      <c r="C41" s="314"/>
      <c r="D41" s="314"/>
      <c r="E41" s="331"/>
    </row>
  </sheetData>
  <mergeCells count="6">
    <mergeCell ref="A1:I1"/>
    <mergeCell ref="G3:I3"/>
    <mergeCell ref="B4:E4"/>
    <mergeCell ref="F4:I4"/>
    <mergeCell ref="A35:C35"/>
    <mergeCell ref="A4:A5"/>
  </mergeCells>
  <phoneticPr fontId="3"/>
  <pageMargins left="0.59055118110236215" right="0.59055118110236215" top="0.74803149606299213" bottom="0.74803149606299213" header="0.31496062992125984" footer="0.31496062992125984"/>
  <pageSetup paperSize="9" scale="74" fitToWidth="1" fitToHeight="1" orientation="portrait" usePrinterDefaults="1" r:id="rId1"/>
  <headerFooter alignWithMargins="0"/>
  <colBreaks count="1" manualBreakCount="1">
    <brk id="9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12 財政</vt:lpstr>
      <vt:lpstr>24表 一般会計歳入歳出決算額の推移</vt:lpstr>
      <vt:lpstr>25表 令和2年度一般会計歳入歳出決算額内訳</vt:lpstr>
      <vt:lpstr>12‐1一般会計・款別歳入歳出決算額</vt:lpstr>
      <vt:lpstr>12-2、12-3特別会計・歳入歳出決算額</vt:lpstr>
      <vt:lpstr>12‐4 市税調定額及び収入額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2023-02-13T06:13:19Z</cp:lastPrinted>
  <dcterms:created xsi:type="dcterms:W3CDTF">1997-01-08T22:48:59Z</dcterms:created>
  <dcterms:modified xsi:type="dcterms:W3CDTF">2024-03-15T02:55:46Z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2024-03-15T02:55:46Z</vt:filetime>
  </property>
</Properties>
</file>